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lincourt\Desktop\Cross Country\"/>
    </mc:Choice>
  </mc:AlternateContent>
  <bookViews>
    <workbookView xWindow="0" yWindow="0" windowWidth="19200" windowHeight="10995"/>
  </bookViews>
  <sheets>
    <sheet name="Boys Rosters" sheetId="2" r:id="rId1"/>
    <sheet name="Boys Scoring" sheetId="1" r:id="rId2"/>
    <sheet name="Boys Results" sheetId="4" r:id="rId3"/>
    <sheet name="Girls Rosters" sheetId="5" r:id="rId4"/>
    <sheet name="Girls Scoring" sheetId="6" r:id="rId5"/>
    <sheet name="Girls Results" sheetId="7" r:id="rId6"/>
  </sheets>
  <definedNames>
    <definedName name="_xlnm._FilterDatabase" localSheetId="1" hidden="1">'Boys Scoring'!$B$1:$G$91</definedName>
    <definedName name="_xlnm._FilterDatabase" localSheetId="4" hidden="1">'Girls Scoring'!$B$1:$G$1</definedName>
  </definedNames>
  <calcPr calcId="152511"/>
</workbook>
</file>

<file path=xl/calcChain.xml><?xml version="1.0" encoding="utf-8"?>
<calcChain xmlns="http://schemas.openxmlformats.org/spreadsheetml/2006/main">
  <c r="P103" i="5" l="1"/>
  <c r="Q103" i="5"/>
  <c r="R103" i="5"/>
  <c r="S103" i="5"/>
  <c r="P104" i="5"/>
  <c r="Q104" i="5"/>
  <c r="R104" i="5"/>
  <c r="S104" i="5"/>
  <c r="P105" i="5"/>
  <c r="Q105" i="5"/>
  <c r="R105" i="5"/>
  <c r="S105" i="5"/>
  <c r="P106" i="5"/>
  <c r="Q106" i="5"/>
  <c r="R106" i="5"/>
  <c r="S106" i="5"/>
  <c r="P107" i="5"/>
  <c r="Q107" i="5"/>
  <c r="R107" i="5"/>
  <c r="S107" i="5"/>
  <c r="P108" i="5"/>
  <c r="Q108" i="5"/>
  <c r="R108" i="5"/>
  <c r="S108" i="5"/>
  <c r="P109" i="5"/>
  <c r="Q109" i="5"/>
  <c r="R109" i="5"/>
  <c r="S109" i="5"/>
  <c r="P110" i="5"/>
  <c r="Q110" i="5"/>
  <c r="R110" i="5"/>
  <c r="S110" i="5"/>
  <c r="P111" i="5"/>
  <c r="Q111" i="5"/>
  <c r="R111" i="5"/>
  <c r="S111" i="5"/>
  <c r="P112" i="5"/>
  <c r="Q112" i="5"/>
  <c r="R112" i="5"/>
  <c r="S112" i="5"/>
  <c r="P113" i="5"/>
  <c r="Q113" i="5"/>
  <c r="R113" i="5"/>
  <c r="S113" i="5"/>
  <c r="P114" i="5"/>
  <c r="Q114" i="5"/>
  <c r="R114" i="5"/>
  <c r="S114" i="5"/>
  <c r="P115" i="5"/>
  <c r="Q115" i="5"/>
  <c r="R115" i="5"/>
  <c r="S115" i="5"/>
  <c r="P116" i="5"/>
  <c r="Q116" i="5"/>
  <c r="R116" i="5"/>
  <c r="S116" i="5"/>
  <c r="P117" i="5"/>
  <c r="Q117" i="5"/>
  <c r="R117" i="5"/>
  <c r="S117" i="5"/>
  <c r="P118" i="5"/>
  <c r="Q118" i="5"/>
  <c r="R118" i="5"/>
  <c r="S118" i="5"/>
  <c r="P119" i="5"/>
  <c r="Q119" i="5"/>
  <c r="R119" i="5"/>
  <c r="S119" i="5"/>
  <c r="P120" i="5"/>
  <c r="Q120" i="5"/>
  <c r="R120" i="5"/>
  <c r="S120" i="5"/>
  <c r="P121" i="5"/>
  <c r="Q121" i="5"/>
  <c r="R121" i="5"/>
  <c r="S121" i="5"/>
  <c r="P122" i="5"/>
  <c r="Q122" i="5"/>
  <c r="R122" i="5"/>
  <c r="S122" i="5"/>
  <c r="P123" i="5"/>
  <c r="Q123" i="5"/>
  <c r="R123" i="5"/>
  <c r="S123" i="5"/>
  <c r="P124" i="5"/>
  <c r="Q124" i="5"/>
  <c r="R124" i="5"/>
  <c r="S124" i="5"/>
  <c r="P125" i="5"/>
  <c r="Q125" i="5"/>
  <c r="R125" i="5"/>
  <c r="S125" i="5"/>
  <c r="P126" i="5"/>
  <c r="Q126" i="5"/>
  <c r="R126" i="5"/>
  <c r="S126" i="5"/>
  <c r="P127" i="5"/>
  <c r="Q127" i="5"/>
  <c r="R127" i="5"/>
  <c r="S127" i="5"/>
  <c r="P128" i="5"/>
  <c r="Q128" i="5"/>
  <c r="R128" i="5"/>
  <c r="S128" i="5"/>
  <c r="P129" i="5"/>
  <c r="Q129" i="5"/>
  <c r="R129" i="5"/>
  <c r="S129" i="5"/>
  <c r="P130" i="5"/>
  <c r="Q130" i="5"/>
  <c r="R130" i="5"/>
  <c r="S130" i="5"/>
  <c r="P131" i="5"/>
  <c r="Q131" i="5"/>
  <c r="R131" i="5"/>
  <c r="S131" i="5"/>
  <c r="P132" i="5"/>
  <c r="Q132" i="5"/>
  <c r="R132" i="5"/>
  <c r="S132" i="5"/>
  <c r="P133" i="5"/>
  <c r="Q133" i="5"/>
  <c r="R133" i="5"/>
  <c r="S133" i="5"/>
  <c r="Q134" i="5"/>
  <c r="R134" i="5"/>
  <c r="S134" i="5"/>
  <c r="T134" i="5"/>
  <c r="P135" i="5"/>
  <c r="Q135" i="5"/>
  <c r="R135" i="5"/>
  <c r="S135" i="5"/>
  <c r="P136" i="5"/>
  <c r="Q136" i="5"/>
  <c r="R136" i="5"/>
  <c r="S136" i="5"/>
  <c r="P137" i="5"/>
  <c r="Q137" i="5"/>
  <c r="R137" i="5"/>
  <c r="S137" i="5"/>
  <c r="P138" i="5"/>
  <c r="Q138" i="5"/>
  <c r="R138" i="5"/>
  <c r="S138" i="5"/>
  <c r="P139" i="5"/>
  <c r="Q139" i="5"/>
  <c r="R139" i="5"/>
  <c r="S139" i="5"/>
  <c r="P140" i="5"/>
  <c r="Q140" i="5"/>
  <c r="R140" i="5"/>
  <c r="S140" i="5"/>
  <c r="P141" i="5"/>
  <c r="Q141" i="5"/>
  <c r="R141" i="5"/>
  <c r="S141" i="5"/>
  <c r="P142" i="5"/>
  <c r="Q142" i="5"/>
  <c r="R142" i="5"/>
  <c r="S142" i="5"/>
  <c r="P143" i="5"/>
  <c r="Q143" i="5"/>
  <c r="R143" i="5"/>
  <c r="S143" i="5"/>
  <c r="P144" i="5"/>
  <c r="Q144" i="5"/>
  <c r="R144" i="5"/>
  <c r="S144" i="5"/>
  <c r="P145" i="5"/>
  <c r="Q145" i="5"/>
  <c r="R145" i="5"/>
  <c r="S145" i="5"/>
  <c r="P146" i="5"/>
  <c r="Q146" i="5"/>
  <c r="R146" i="5"/>
  <c r="S146" i="5"/>
  <c r="P147" i="5"/>
  <c r="Q147" i="5"/>
  <c r="R147" i="5"/>
  <c r="S147" i="5"/>
  <c r="P148" i="5"/>
  <c r="Q148" i="5"/>
  <c r="R148" i="5"/>
  <c r="S148" i="5"/>
  <c r="P149" i="5"/>
  <c r="Q149" i="5"/>
  <c r="R149" i="5"/>
  <c r="S149" i="5"/>
  <c r="P150" i="5"/>
  <c r="Q150" i="5"/>
  <c r="R150" i="5"/>
  <c r="S150" i="5"/>
  <c r="T150" i="5"/>
  <c r="P151" i="5"/>
  <c r="Q151" i="5"/>
  <c r="R151" i="5"/>
  <c r="S151" i="5"/>
  <c r="T151" i="5"/>
  <c r="S53" i="5"/>
  <c r="S54" i="5"/>
  <c r="S55" i="5"/>
  <c r="S56" i="5"/>
  <c r="S57" i="5"/>
  <c r="S58" i="5"/>
  <c r="S59" i="5"/>
  <c r="S60" i="5"/>
  <c r="S61" i="5"/>
  <c r="S62" i="5"/>
  <c r="S63" i="5"/>
  <c r="S64" i="5"/>
  <c r="S65" i="5"/>
  <c r="S66" i="5"/>
  <c r="S67" i="5"/>
  <c r="S68" i="5"/>
  <c r="S69" i="5"/>
  <c r="S70" i="5"/>
  <c r="S71" i="5"/>
  <c r="S72" i="5"/>
  <c r="S73" i="5"/>
  <c r="S74" i="5"/>
  <c r="S75" i="5"/>
  <c r="S76" i="5"/>
  <c r="S77" i="5"/>
  <c r="S78" i="5"/>
  <c r="S79" i="5"/>
  <c r="S80" i="5"/>
  <c r="S81" i="5"/>
  <c r="S82" i="5"/>
  <c r="S83" i="5"/>
  <c r="S84" i="5"/>
  <c r="S85" i="5"/>
  <c r="S86" i="5"/>
  <c r="S87" i="5"/>
  <c r="S88" i="5"/>
  <c r="S89" i="5"/>
  <c r="S90" i="5"/>
  <c r="S91" i="5"/>
  <c r="S92" i="5"/>
  <c r="S93" i="5"/>
  <c r="S94" i="5"/>
  <c r="S95" i="5"/>
  <c r="S96" i="5"/>
  <c r="S97" i="5"/>
  <c r="S98" i="5"/>
  <c r="S99" i="5"/>
  <c r="S100" i="5"/>
  <c r="S101" i="5"/>
  <c r="R53" i="5"/>
  <c r="R54" i="5"/>
  <c r="R55" i="5"/>
  <c r="R56" i="5"/>
  <c r="R57" i="5"/>
  <c r="R58" i="5"/>
  <c r="R59" i="5"/>
  <c r="R60" i="5"/>
  <c r="R61" i="5"/>
  <c r="R62" i="5"/>
  <c r="R63" i="5"/>
  <c r="R64" i="5"/>
  <c r="R65" i="5"/>
  <c r="R66" i="5"/>
  <c r="R67" i="5"/>
  <c r="R68" i="5"/>
  <c r="R69" i="5"/>
  <c r="R70" i="5"/>
  <c r="R71" i="5"/>
  <c r="R72" i="5"/>
  <c r="R73" i="5"/>
  <c r="R74" i="5"/>
  <c r="R75" i="5"/>
  <c r="R76" i="5"/>
  <c r="R77" i="5"/>
  <c r="R78" i="5"/>
  <c r="R79" i="5"/>
  <c r="R80" i="5"/>
  <c r="R81" i="5"/>
  <c r="R82" i="5"/>
  <c r="R83" i="5"/>
  <c r="R84" i="5"/>
  <c r="R85" i="5"/>
  <c r="R86" i="5"/>
  <c r="R87" i="5"/>
  <c r="R88" i="5"/>
  <c r="R89" i="5"/>
  <c r="R90" i="5"/>
  <c r="R91" i="5"/>
  <c r="R92" i="5"/>
  <c r="R93" i="5"/>
  <c r="R94" i="5"/>
  <c r="R95" i="5"/>
  <c r="R96" i="5"/>
  <c r="R97" i="5"/>
  <c r="R98" i="5"/>
  <c r="R99" i="5"/>
  <c r="R100" i="5"/>
  <c r="R101" i="5"/>
  <c r="Q53" i="5"/>
  <c r="Q54" i="5"/>
  <c r="Q55" i="5"/>
  <c r="Q56" i="5"/>
  <c r="Q57" i="5"/>
  <c r="Q58" i="5"/>
  <c r="Q59" i="5"/>
  <c r="Q60" i="5"/>
  <c r="Q61" i="5"/>
  <c r="Q62" i="5"/>
  <c r="Q63" i="5"/>
  <c r="Q64" i="5"/>
  <c r="Q65" i="5"/>
  <c r="Q66" i="5"/>
  <c r="Q67" i="5"/>
  <c r="Q68" i="5"/>
  <c r="Q69" i="5"/>
  <c r="Q70" i="5"/>
  <c r="Q71" i="5"/>
  <c r="Q72" i="5"/>
  <c r="Q73" i="5"/>
  <c r="Q74" i="5"/>
  <c r="Q75" i="5"/>
  <c r="Q76" i="5"/>
  <c r="Q77" i="5"/>
  <c r="Q78" i="5"/>
  <c r="Q79" i="5"/>
  <c r="Q80" i="5"/>
  <c r="Q81" i="5"/>
  <c r="Q82" i="5"/>
  <c r="Q83" i="5"/>
  <c r="Q84" i="5"/>
  <c r="Q85" i="5"/>
  <c r="Q86" i="5"/>
  <c r="Q87" i="5"/>
  <c r="Q88" i="5"/>
  <c r="Q89" i="5"/>
  <c r="Q90" i="5"/>
  <c r="Q91" i="5"/>
  <c r="Q92" i="5"/>
  <c r="Q93" i="5"/>
  <c r="Q94" i="5"/>
  <c r="Q95" i="5"/>
  <c r="Q96" i="5"/>
  <c r="Q97" i="5"/>
  <c r="Q98" i="5"/>
  <c r="Q99" i="5"/>
  <c r="Q100" i="5"/>
  <c r="Q101" i="5"/>
  <c r="P53" i="5"/>
  <c r="P54" i="5"/>
  <c r="P55" i="5"/>
  <c r="P56" i="5"/>
  <c r="P57" i="5"/>
  <c r="P58" i="5"/>
  <c r="P59" i="5"/>
  <c r="P60" i="5"/>
  <c r="P61" i="5"/>
  <c r="P62" i="5"/>
  <c r="P63" i="5"/>
  <c r="P64" i="5"/>
  <c r="P65" i="5"/>
  <c r="P66" i="5"/>
  <c r="P67" i="5"/>
  <c r="P68" i="5"/>
  <c r="P69" i="5"/>
  <c r="P70" i="5"/>
  <c r="P71" i="5"/>
  <c r="P72" i="5"/>
  <c r="P73" i="5"/>
  <c r="P74" i="5"/>
  <c r="P75" i="5"/>
  <c r="P76" i="5"/>
  <c r="P77" i="5"/>
  <c r="P78" i="5"/>
  <c r="P79" i="5"/>
  <c r="P80" i="5"/>
  <c r="P81" i="5"/>
  <c r="P82" i="5"/>
  <c r="P83" i="5"/>
  <c r="P84" i="5"/>
  <c r="P85" i="5"/>
  <c r="P86" i="5"/>
  <c r="P87" i="5"/>
  <c r="P88" i="5"/>
  <c r="P89" i="5"/>
  <c r="P90" i="5"/>
  <c r="P91" i="5"/>
  <c r="P92" i="5"/>
  <c r="P93" i="5"/>
  <c r="P94" i="5"/>
  <c r="P95" i="5"/>
  <c r="P96" i="5"/>
  <c r="P97" i="5"/>
  <c r="P98" i="5"/>
  <c r="P99" i="5"/>
  <c r="P100" i="5"/>
  <c r="P101" i="5"/>
  <c r="P11" i="5"/>
  <c r="S3" i="5"/>
  <c r="S4" i="5"/>
  <c r="S5" i="5"/>
  <c r="S6" i="5"/>
  <c r="S7" i="5"/>
  <c r="S8" i="5"/>
  <c r="S9" i="5"/>
  <c r="S10" i="5"/>
  <c r="S11" i="5"/>
  <c r="S12" i="5"/>
  <c r="S13" i="5"/>
  <c r="S14" i="5"/>
  <c r="S15" i="5"/>
  <c r="S16" i="5"/>
  <c r="S17" i="5"/>
  <c r="S18" i="5"/>
  <c r="S19" i="5"/>
  <c r="S20" i="5"/>
  <c r="S21" i="5"/>
  <c r="S22" i="5"/>
  <c r="S23" i="5"/>
  <c r="S24" i="5"/>
  <c r="S25" i="5"/>
  <c r="S26" i="5"/>
  <c r="S27" i="5"/>
  <c r="S28" i="5"/>
  <c r="S29" i="5"/>
  <c r="S30" i="5"/>
  <c r="S31" i="5"/>
  <c r="S32" i="5"/>
  <c r="S33" i="5"/>
  <c r="S34" i="5"/>
  <c r="S35" i="5"/>
  <c r="S36" i="5"/>
  <c r="S37" i="5"/>
  <c r="S38" i="5"/>
  <c r="S39" i="5"/>
  <c r="S40" i="5"/>
  <c r="S41" i="5"/>
  <c r="S42" i="5"/>
  <c r="S43" i="5"/>
  <c r="S44" i="5"/>
  <c r="S45" i="5"/>
  <c r="S46" i="5"/>
  <c r="S47" i="5"/>
  <c r="S48" i="5"/>
  <c r="S49" i="5"/>
  <c r="S50" i="5"/>
  <c r="S51" i="5"/>
  <c r="R3" i="5"/>
  <c r="R4" i="5"/>
  <c r="R5" i="5"/>
  <c r="R6" i="5"/>
  <c r="R7" i="5"/>
  <c r="R8" i="5"/>
  <c r="R9" i="5"/>
  <c r="R10" i="5"/>
  <c r="R11" i="5"/>
  <c r="R12" i="5"/>
  <c r="R13" i="5"/>
  <c r="R14" i="5"/>
  <c r="R15" i="5"/>
  <c r="R16" i="5"/>
  <c r="R17" i="5"/>
  <c r="R18" i="5"/>
  <c r="R19" i="5"/>
  <c r="R20" i="5"/>
  <c r="R21" i="5"/>
  <c r="R22" i="5"/>
  <c r="R23" i="5"/>
  <c r="R24" i="5"/>
  <c r="R25" i="5"/>
  <c r="R26" i="5"/>
  <c r="R27" i="5"/>
  <c r="R28" i="5"/>
  <c r="R29" i="5"/>
  <c r="R30" i="5"/>
  <c r="R31" i="5"/>
  <c r="R32" i="5"/>
  <c r="R33" i="5"/>
  <c r="R34" i="5"/>
  <c r="R35" i="5"/>
  <c r="R36" i="5"/>
  <c r="R37" i="5"/>
  <c r="R38" i="5"/>
  <c r="R39" i="5"/>
  <c r="R40" i="5"/>
  <c r="R41" i="5"/>
  <c r="R42" i="5"/>
  <c r="R43" i="5"/>
  <c r="R44" i="5"/>
  <c r="R45" i="5"/>
  <c r="R46" i="5"/>
  <c r="R47" i="5"/>
  <c r="R48" i="5"/>
  <c r="R49" i="5"/>
  <c r="R50" i="5"/>
  <c r="R51" i="5"/>
  <c r="Q3" i="5"/>
  <c r="Q4" i="5"/>
  <c r="Q5" i="5"/>
  <c r="Q6" i="5"/>
  <c r="Q7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Q28" i="5"/>
  <c r="Q29" i="5"/>
  <c r="Q30" i="5"/>
  <c r="Q31" i="5"/>
  <c r="Q32" i="5"/>
  <c r="Q33" i="5"/>
  <c r="Q34" i="5"/>
  <c r="Q35" i="5"/>
  <c r="Q36" i="5"/>
  <c r="Q37" i="5"/>
  <c r="Q38" i="5"/>
  <c r="Q39" i="5"/>
  <c r="Q40" i="5"/>
  <c r="Q41" i="5"/>
  <c r="Q42" i="5"/>
  <c r="Q43" i="5"/>
  <c r="Q44" i="5"/>
  <c r="Q45" i="5"/>
  <c r="Q46" i="5"/>
  <c r="Q47" i="5"/>
  <c r="Q48" i="5"/>
  <c r="Q49" i="5"/>
  <c r="Q50" i="5"/>
  <c r="Q51" i="5"/>
  <c r="P3" i="5"/>
  <c r="P4" i="5"/>
  <c r="P5" i="5"/>
  <c r="P6" i="5"/>
  <c r="P7" i="5"/>
  <c r="P8" i="5"/>
  <c r="P9" i="5"/>
  <c r="P10" i="5"/>
  <c r="P12" i="5"/>
  <c r="P13" i="5"/>
  <c r="P14" i="5"/>
  <c r="P15" i="5"/>
  <c r="P16" i="5"/>
  <c r="P17" i="5"/>
  <c r="P18" i="5"/>
  <c r="P19" i="5"/>
  <c r="P20" i="5"/>
  <c r="P21" i="5"/>
  <c r="P22" i="5"/>
  <c r="P23" i="5"/>
  <c r="P24" i="5"/>
  <c r="P25" i="5"/>
  <c r="P26" i="5"/>
  <c r="P27" i="5"/>
  <c r="P28" i="5"/>
  <c r="P29" i="5"/>
  <c r="P30" i="5"/>
  <c r="P31" i="5"/>
  <c r="P32" i="5"/>
  <c r="P33" i="5"/>
  <c r="P34" i="5"/>
  <c r="P35" i="5"/>
  <c r="P36" i="5"/>
  <c r="P37" i="5"/>
  <c r="P38" i="5"/>
  <c r="P39" i="5"/>
  <c r="P40" i="5"/>
  <c r="P41" i="5"/>
  <c r="P42" i="5"/>
  <c r="P43" i="5"/>
  <c r="P44" i="5"/>
  <c r="P45" i="5"/>
  <c r="P46" i="5"/>
  <c r="P47" i="5"/>
  <c r="P48" i="5"/>
  <c r="P49" i="5"/>
  <c r="P50" i="5"/>
  <c r="P51" i="5"/>
  <c r="I21" i="5"/>
  <c r="T69" i="5" s="1"/>
  <c r="I26" i="5"/>
  <c r="T74" i="5" s="1"/>
  <c r="I29" i="5"/>
  <c r="T77" i="5" s="1"/>
  <c r="I38" i="5"/>
  <c r="T86" i="5" s="1"/>
  <c r="I39" i="5"/>
  <c r="T87" i="5" s="1"/>
  <c r="I40" i="5"/>
  <c r="T88" i="5" s="1"/>
  <c r="I41" i="5"/>
  <c r="T89" i="5" s="1"/>
  <c r="I42" i="5"/>
  <c r="T90" i="5" s="1"/>
  <c r="I43" i="5"/>
  <c r="T91" i="5" s="1"/>
  <c r="I44" i="5"/>
  <c r="T92" i="5" s="1"/>
  <c r="I45" i="5"/>
  <c r="T93" i="5" s="1"/>
  <c r="I46" i="5"/>
  <c r="T94" i="5" s="1"/>
  <c r="I47" i="5"/>
  <c r="T95" i="5" s="1"/>
  <c r="I48" i="5"/>
  <c r="T96" i="5" s="1"/>
  <c r="I49" i="5"/>
  <c r="T97" i="5" s="1"/>
  <c r="I50" i="5"/>
  <c r="T98" i="5" s="1"/>
  <c r="I51" i="5"/>
  <c r="T99" i="5" s="1"/>
  <c r="I52" i="5"/>
  <c r="T100" i="5" s="1"/>
  <c r="I53" i="5"/>
  <c r="T101" i="5" s="1"/>
  <c r="D53" i="5"/>
  <c r="T51" i="5" s="1"/>
  <c r="D17" i="5"/>
  <c r="T15" i="5" s="1"/>
  <c r="D18" i="5"/>
  <c r="T16" i="5" s="1"/>
  <c r="D19" i="5"/>
  <c r="T17" i="5" s="1"/>
  <c r="D20" i="5"/>
  <c r="T18" i="5" s="1"/>
  <c r="D21" i="5"/>
  <c r="T19" i="5" s="1"/>
  <c r="D22" i="5"/>
  <c r="T20" i="5" s="1"/>
  <c r="D23" i="5"/>
  <c r="T21" i="5" s="1"/>
  <c r="D24" i="5"/>
  <c r="T22" i="5" s="1"/>
  <c r="D25" i="5"/>
  <c r="T23" i="5" s="1"/>
  <c r="D26" i="5"/>
  <c r="T24" i="5" s="1"/>
  <c r="D27" i="5"/>
  <c r="T25" i="5" s="1"/>
  <c r="D28" i="5"/>
  <c r="T26" i="5" s="1"/>
  <c r="D29" i="5"/>
  <c r="T27" i="5" s="1"/>
  <c r="D30" i="5"/>
  <c r="T28" i="5" s="1"/>
  <c r="D31" i="5"/>
  <c r="T29" i="5" s="1"/>
  <c r="D32" i="5"/>
  <c r="T30" i="5" s="1"/>
  <c r="D33" i="5"/>
  <c r="T31" i="5" s="1"/>
  <c r="D34" i="5"/>
  <c r="T32" i="5" s="1"/>
  <c r="D35" i="5"/>
  <c r="T33" i="5" s="1"/>
  <c r="D36" i="5"/>
  <c r="T34" i="5" s="1"/>
  <c r="D37" i="5"/>
  <c r="T35" i="5" s="1"/>
  <c r="D38" i="5"/>
  <c r="T36" i="5" s="1"/>
  <c r="D39" i="5"/>
  <c r="T37" i="5" s="1"/>
  <c r="D40" i="5"/>
  <c r="T38" i="5" s="1"/>
  <c r="D41" i="5"/>
  <c r="T39" i="5" s="1"/>
  <c r="D42" i="5"/>
  <c r="T40" i="5" s="1"/>
  <c r="D43" i="5"/>
  <c r="T41" i="5" s="1"/>
  <c r="D44" i="5"/>
  <c r="T42" i="5" s="1"/>
  <c r="D45" i="5"/>
  <c r="T43" i="5" s="1"/>
  <c r="D46" i="5"/>
  <c r="T44" i="5" s="1"/>
  <c r="D47" i="5"/>
  <c r="T45" i="5" s="1"/>
  <c r="D48" i="5"/>
  <c r="T46" i="5" s="1"/>
  <c r="D49" i="5"/>
  <c r="T47" i="5" s="1"/>
  <c r="D50" i="5"/>
  <c r="T48" i="5" s="1"/>
  <c r="D51" i="5"/>
  <c r="T49" i="5" s="1"/>
  <c r="D52" i="5"/>
  <c r="T50" i="5" s="1"/>
  <c r="P103" i="2"/>
  <c r="Q103" i="2"/>
  <c r="R103" i="2"/>
  <c r="S103" i="2"/>
  <c r="P104" i="2"/>
  <c r="Q104" i="2"/>
  <c r="R104" i="2"/>
  <c r="S104" i="2"/>
  <c r="P105" i="2"/>
  <c r="Q105" i="2"/>
  <c r="R105" i="2"/>
  <c r="S105" i="2"/>
  <c r="P106" i="2"/>
  <c r="Q106" i="2"/>
  <c r="R106" i="2"/>
  <c r="S106" i="2"/>
  <c r="P107" i="2"/>
  <c r="Q107" i="2"/>
  <c r="R107" i="2"/>
  <c r="S107" i="2"/>
  <c r="P108" i="2"/>
  <c r="Q108" i="2"/>
  <c r="R108" i="2"/>
  <c r="S108" i="2"/>
  <c r="P109" i="2"/>
  <c r="Q109" i="2"/>
  <c r="R109" i="2"/>
  <c r="S109" i="2"/>
  <c r="P110" i="2"/>
  <c r="Q110" i="2"/>
  <c r="R110" i="2"/>
  <c r="S110" i="2"/>
  <c r="P111" i="2"/>
  <c r="Q111" i="2"/>
  <c r="R111" i="2"/>
  <c r="S111" i="2"/>
  <c r="P112" i="2"/>
  <c r="Q112" i="2"/>
  <c r="R112" i="2"/>
  <c r="S112" i="2"/>
  <c r="P113" i="2"/>
  <c r="Q113" i="2"/>
  <c r="R113" i="2"/>
  <c r="S113" i="2"/>
  <c r="P114" i="2"/>
  <c r="Q114" i="2"/>
  <c r="R114" i="2"/>
  <c r="S114" i="2"/>
  <c r="P115" i="2"/>
  <c r="Q115" i="2"/>
  <c r="R115" i="2"/>
  <c r="S115" i="2"/>
  <c r="P116" i="2"/>
  <c r="Q116" i="2"/>
  <c r="R116" i="2"/>
  <c r="S116" i="2"/>
  <c r="P117" i="2"/>
  <c r="Q117" i="2"/>
  <c r="R117" i="2"/>
  <c r="S117" i="2"/>
  <c r="P118" i="2"/>
  <c r="Q118" i="2"/>
  <c r="R118" i="2"/>
  <c r="S118" i="2"/>
  <c r="P119" i="2"/>
  <c r="Q119" i="2"/>
  <c r="R119" i="2"/>
  <c r="S119" i="2"/>
  <c r="P120" i="2"/>
  <c r="Q120" i="2"/>
  <c r="R120" i="2"/>
  <c r="S120" i="2"/>
  <c r="P121" i="2"/>
  <c r="Q121" i="2"/>
  <c r="R121" i="2"/>
  <c r="S121" i="2"/>
  <c r="P122" i="2"/>
  <c r="Q122" i="2"/>
  <c r="R122" i="2"/>
  <c r="S122" i="2"/>
  <c r="P123" i="2"/>
  <c r="Q123" i="2"/>
  <c r="R123" i="2"/>
  <c r="S123" i="2"/>
  <c r="P124" i="2"/>
  <c r="Q124" i="2"/>
  <c r="R124" i="2"/>
  <c r="S124" i="2"/>
  <c r="P125" i="2"/>
  <c r="Q125" i="2"/>
  <c r="R125" i="2"/>
  <c r="S125" i="2"/>
  <c r="P126" i="2"/>
  <c r="Q126" i="2"/>
  <c r="R126" i="2"/>
  <c r="S126" i="2"/>
  <c r="P127" i="2"/>
  <c r="Q127" i="2"/>
  <c r="R127" i="2"/>
  <c r="S127" i="2"/>
  <c r="P128" i="2"/>
  <c r="Q128" i="2"/>
  <c r="R128" i="2"/>
  <c r="S128" i="2"/>
  <c r="P129" i="2"/>
  <c r="Q129" i="2"/>
  <c r="R129" i="2"/>
  <c r="S129" i="2"/>
  <c r="P130" i="2"/>
  <c r="Q130" i="2"/>
  <c r="R130" i="2"/>
  <c r="S130" i="2"/>
  <c r="P131" i="2"/>
  <c r="Q131" i="2"/>
  <c r="R131" i="2"/>
  <c r="S131" i="2"/>
  <c r="P132" i="2"/>
  <c r="Q132" i="2"/>
  <c r="R132" i="2"/>
  <c r="S132" i="2"/>
  <c r="P133" i="2"/>
  <c r="Q133" i="2"/>
  <c r="R133" i="2"/>
  <c r="S133" i="2"/>
  <c r="P134" i="2"/>
  <c r="Q134" i="2"/>
  <c r="R134" i="2"/>
  <c r="S134" i="2"/>
  <c r="P135" i="2"/>
  <c r="Q135" i="2"/>
  <c r="R135" i="2"/>
  <c r="S135" i="2"/>
  <c r="P136" i="2"/>
  <c r="Q136" i="2"/>
  <c r="R136" i="2"/>
  <c r="S136" i="2"/>
  <c r="P137" i="2"/>
  <c r="Q137" i="2"/>
  <c r="R137" i="2"/>
  <c r="S137" i="2"/>
  <c r="P138" i="2"/>
  <c r="Q138" i="2"/>
  <c r="R138" i="2"/>
  <c r="S138" i="2"/>
  <c r="P139" i="2"/>
  <c r="Q139" i="2"/>
  <c r="R139" i="2"/>
  <c r="S139" i="2"/>
  <c r="P140" i="2"/>
  <c r="Q140" i="2"/>
  <c r="R140" i="2"/>
  <c r="S140" i="2"/>
  <c r="P141" i="2"/>
  <c r="Q141" i="2"/>
  <c r="R141" i="2"/>
  <c r="S141" i="2"/>
  <c r="P142" i="2"/>
  <c r="Q142" i="2"/>
  <c r="R142" i="2"/>
  <c r="S142" i="2"/>
  <c r="P143" i="2"/>
  <c r="Q143" i="2"/>
  <c r="R143" i="2"/>
  <c r="S143" i="2"/>
  <c r="P144" i="2"/>
  <c r="Q144" i="2"/>
  <c r="R144" i="2"/>
  <c r="S144" i="2"/>
  <c r="P145" i="2"/>
  <c r="Q145" i="2"/>
  <c r="R145" i="2"/>
  <c r="S145" i="2"/>
  <c r="P146" i="2"/>
  <c r="Q146" i="2"/>
  <c r="R146" i="2"/>
  <c r="S146" i="2"/>
  <c r="P147" i="2"/>
  <c r="Q147" i="2"/>
  <c r="R147" i="2"/>
  <c r="S147" i="2"/>
  <c r="P148" i="2"/>
  <c r="Q148" i="2"/>
  <c r="R148" i="2"/>
  <c r="S148" i="2"/>
  <c r="P149" i="2"/>
  <c r="Q149" i="2"/>
  <c r="R149" i="2"/>
  <c r="S149" i="2"/>
  <c r="P150" i="2"/>
  <c r="Q150" i="2"/>
  <c r="R150" i="2"/>
  <c r="S150" i="2"/>
  <c r="P151" i="2"/>
  <c r="Q151" i="2"/>
  <c r="R151" i="2"/>
  <c r="S151" i="2"/>
  <c r="R53" i="2"/>
  <c r="R54" i="2"/>
  <c r="R55" i="2"/>
  <c r="R56" i="2"/>
  <c r="R57" i="2"/>
  <c r="R58" i="2"/>
  <c r="R59" i="2"/>
  <c r="R60" i="2"/>
  <c r="R61" i="2"/>
  <c r="R62" i="2"/>
  <c r="R63" i="2"/>
  <c r="R64" i="2"/>
  <c r="R65" i="2"/>
  <c r="R66" i="2"/>
  <c r="R67" i="2"/>
  <c r="R68" i="2"/>
  <c r="R69" i="2"/>
  <c r="R70" i="2"/>
  <c r="R71" i="2"/>
  <c r="R72" i="2"/>
  <c r="R73" i="2"/>
  <c r="R74" i="2"/>
  <c r="R75" i="2"/>
  <c r="R76" i="2"/>
  <c r="R77" i="2"/>
  <c r="R78" i="2"/>
  <c r="R79" i="2"/>
  <c r="R80" i="2"/>
  <c r="R81" i="2"/>
  <c r="R82" i="2"/>
  <c r="R83" i="2"/>
  <c r="R84" i="2"/>
  <c r="R85" i="2"/>
  <c r="R86" i="2"/>
  <c r="R87" i="2"/>
  <c r="R88" i="2"/>
  <c r="R89" i="2"/>
  <c r="R90" i="2"/>
  <c r="R91" i="2"/>
  <c r="R92" i="2"/>
  <c r="R93" i="2"/>
  <c r="R94" i="2"/>
  <c r="R95" i="2"/>
  <c r="R96" i="2"/>
  <c r="R97" i="2"/>
  <c r="R98" i="2"/>
  <c r="R99" i="2"/>
  <c r="R100" i="2"/>
  <c r="R101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69" i="2"/>
  <c r="Q70" i="2"/>
  <c r="Q71" i="2"/>
  <c r="Q72" i="2"/>
  <c r="Q73" i="2"/>
  <c r="Q74" i="2"/>
  <c r="Q75" i="2"/>
  <c r="Q76" i="2"/>
  <c r="Q77" i="2"/>
  <c r="Q78" i="2"/>
  <c r="Q79" i="2"/>
  <c r="Q80" i="2"/>
  <c r="Q81" i="2"/>
  <c r="Q82" i="2"/>
  <c r="Q83" i="2"/>
  <c r="Q84" i="2"/>
  <c r="Q85" i="2"/>
  <c r="Q86" i="2"/>
  <c r="Q87" i="2"/>
  <c r="Q88" i="2"/>
  <c r="Q89" i="2"/>
  <c r="Q90" i="2"/>
  <c r="Q91" i="2"/>
  <c r="Q92" i="2"/>
  <c r="Q93" i="2"/>
  <c r="Q94" i="2"/>
  <c r="Q95" i="2"/>
  <c r="Q96" i="2"/>
  <c r="Q97" i="2"/>
  <c r="Q98" i="2"/>
  <c r="Q99" i="2"/>
  <c r="Q100" i="2"/>
  <c r="Q101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85" i="2"/>
  <c r="P86" i="2"/>
  <c r="P87" i="2"/>
  <c r="P88" i="2"/>
  <c r="P89" i="2"/>
  <c r="P90" i="2"/>
  <c r="P91" i="2"/>
  <c r="P92" i="2"/>
  <c r="P93" i="2"/>
  <c r="P94" i="2"/>
  <c r="P95" i="2"/>
  <c r="P96" i="2"/>
  <c r="P97" i="2"/>
  <c r="P98" i="2"/>
  <c r="P99" i="2"/>
  <c r="P100" i="2"/>
  <c r="P101" i="2"/>
  <c r="S3" i="2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R3" i="2"/>
  <c r="R4" i="2"/>
  <c r="R5" i="2"/>
  <c r="R6" i="2"/>
  <c r="R7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Q3" i="2"/>
  <c r="Q4" i="2"/>
  <c r="Q5" i="2"/>
  <c r="Q6" i="2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N5" i="2"/>
  <c r="T103" i="2" s="1"/>
  <c r="N6" i="2"/>
  <c r="T104" i="2" s="1"/>
  <c r="N7" i="2"/>
  <c r="T105" i="2" s="1"/>
  <c r="N8" i="2"/>
  <c r="T106" i="2" s="1"/>
  <c r="N9" i="2"/>
  <c r="T107" i="2" s="1"/>
  <c r="N10" i="2"/>
  <c r="T108" i="2" s="1"/>
  <c r="N11" i="2"/>
  <c r="T109" i="2" s="1"/>
  <c r="N12" i="2"/>
  <c r="T110" i="2" s="1"/>
  <c r="N13" i="2"/>
  <c r="T111" i="2" s="1"/>
  <c r="N14" i="2"/>
  <c r="T112" i="2" s="1"/>
  <c r="N15" i="2"/>
  <c r="T113" i="2" s="1"/>
  <c r="N16" i="2"/>
  <c r="T114" i="2" s="1"/>
  <c r="N17" i="2"/>
  <c r="T115" i="2" s="1"/>
  <c r="N18" i="2"/>
  <c r="T116" i="2" s="1"/>
  <c r="N19" i="2"/>
  <c r="T117" i="2" s="1"/>
  <c r="N20" i="2"/>
  <c r="T118" i="2" s="1"/>
  <c r="N21" i="2"/>
  <c r="T119" i="2" s="1"/>
  <c r="N22" i="2"/>
  <c r="T120" i="2" s="1"/>
  <c r="N23" i="2"/>
  <c r="T121" i="2" s="1"/>
  <c r="N24" i="2"/>
  <c r="T122" i="2" s="1"/>
  <c r="N25" i="2"/>
  <c r="T123" i="2" s="1"/>
  <c r="N26" i="2"/>
  <c r="T124" i="2" s="1"/>
  <c r="N27" i="2"/>
  <c r="T125" i="2" s="1"/>
  <c r="N28" i="2"/>
  <c r="T126" i="2" s="1"/>
  <c r="N29" i="2"/>
  <c r="T127" i="2" s="1"/>
  <c r="N30" i="2"/>
  <c r="T128" i="2" s="1"/>
  <c r="N31" i="2"/>
  <c r="T129" i="2" s="1"/>
  <c r="N32" i="2"/>
  <c r="T130" i="2" s="1"/>
  <c r="N33" i="2"/>
  <c r="T131" i="2" s="1"/>
  <c r="N34" i="2"/>
  <c r="T132" i="2" s="1"/>
  <c r="N35" i="2"/>
  <c r="T133" i="2" s="1"/>
  <c r="N36" i="2"/>
  <c r="T134" i="2" s="1"/>
  <c r="N37" i="2"/>
  <c r="T135" i="2" s="1"/>
  <c r="N38" i="2"/>
  <c r="T136" i="2" s="1"/>
  <c r="N39" i="2"/>
  <c r="T137" i="2" s="1"/>
  <c r="N40" i="2"/>
  <c r="T138" i="2" s="1"/>
  <c r="N41" i="2"/>
  <c r="T139" i="2" s="1"/>
  <c r="N42" i="2"/>
  <c r="T140" i="2" s="1"/>
  <c r="N43" i="2"/>
  <c r="T141" i="2" s="1"/>
  <c r="N44" i="2"/>
  <c r="T142" i="2" s="1"/>
  <c r="N45" i="2"/>
  <c r="T143" i="2" s="1"/>
  <c r="N46" i="2"/>
  <c r="T144" i="2" s="1"/>
  <c r="N47" i="2"/>
  <c r="T145" i="2" s="1"/>
  <c r="N48" i="2"/>
  <c r="T146" i="2" s="1"/>
  <c r="N49" i="2"/>
  <c r="T147" i="2" s="1"/>
  <c r="N50" i="2"/>
  <c r="T148" i="2" s="1"/>
  <c r="N51" i="2"/>
  <c r="T149" i="2" s="1"/>
  <c r="N52" i="2"/>
  <c r="T150" i="2" s="1"/>
  <c r="N53" i="2"/>
  <c r="T151" i="2" s="1"/>
  <c r="I10" i="2"/>
  <c r="T58" i="2" s="1"/>
  <c r="I18" i="2"/>
  <c r="T66" i="2" s="1"/>
  <c r="I29" i="2"/>
  <c r="T77" i="2" s="1"/>
  <c r="I31" i="2"/>
  <c r="T79" i="2" s="1"/>
  <c r="I32" i="2"/>
  <c r="T80" i="2" s="1"/>
  <c r="I44" i="2"/>
  <c r="T92" i="2" s="1"/>
  <c r="I45" i="2"/>
  <c r="T93" i="2" s="1"/>
  <c r="I46" i="2"/>
  <c r="T94" i="2" s="1"/>
  <c r="I47" i="2"/>
  <c r="T95" i="2" s="1"/>
  <c r="I48" i="2"/>
  <c r="T96" i="2" s="1"/>
  <c r="I49" i="2"/>
  <c r="T97" i="2" s="1"/>
  <c r="I50" i="2"/>
  <c r="T98" i="2" s="1"/>
  <c r="I51" i="2"/>
  <c r="T99" i="2" s="1"/>
  <c r="I52" i="2"/>
  <c r="T100" i="2" s="1"/>
  <c r="I53" i="2"/>
  <c r="T101" i="2" s="1"/>
  <c r="D53" i="2"/>
  <c r="T51" i="2" s="1"/>
  <c r="D20" i="2"/>
  <c r="T18" i="2" s="1"/>
  <c r="D21" i="2"/>
  <c r="T19" i="2" s="1"/>
  <c r="D22" i="2"/>
  <c r="T20" i="2" s="1"/>
  <c r="D23" i="2"/>
  <c r="T21" i="2" s="1"/>
  <c r="D24" i="2"/>
  <c r="T22" i="2" s="1"/>
  <c r="D25" i="2"/>
  <c r="T23" i="2" s="1"/>
  <c r="D26" i="2"/>
  <c r="T24" i="2" s="1"/>
  <c r="D27" i="2"/>
  <c r="T25" i="2" s="1"/>
  <c r="D28" i="2"/>
  <c r="T26" i="2" s="1"/>
  <c r="D29" i="2"/>
  <c r="T27" i="2" s="1"/>
  <c r="D30" i="2"/>
  <c r="T28" i="2" s="1"/>
  <c r="D31" i="2"/>
  <c r="T29" i="2" s="1"/>
  <c r="D32" i="2"/>
  <c r="T30" i="2" s="1"/>
  <c r="D33" i="2"/>
  <c r="T31" i="2" s="1"/>
  <c r="D34" i="2"/>
  <c r="T32" i="2" s="1"/>
  <c r="D35" i="2"/>
  <c r="T33" i="2" s="1"/>
  <c r="D36" i="2"/>
  <c r="T34" i="2" s="1"/>
  <c r="D37" i="2"/>
  <c r="T35" i="2" s="1"/>
  <c r="D38" i="2"/>
  <c r="T36" i="2" s="1"/>
  <c r="D39" i="2"/>
  <c r="T37" i="2" s="1"/>
  <c r="D40" i="2"/>
  <c r="T38" i="2" s="1"/>
  <c r="D41" i="2"/>
  <c r="T39" i="2" s="1"/>
  <c r="D42" i="2"/>
  <c r="T40" i="2" s="1"/>
  <c r="D43" i="2"/>
  <c r="T41" i="2" s="1"/>
  <c r="D44" i="2"/>
  <c r="T42" i="2" s="1"/>
  <c r="D45" i="2"/>
  <c r="T43" i="2" s="1"/>
  <c r="D46" i="2"/>
  <c r="T44" i="2" s="1"/>
  <c r="D47" i="2"/>
  <c r="T45" i="2" s="1"/>
  <c r="D48" i="2"/>
  <c r="T46" i="2" s="1"/>
  <c r="D49" i="2"/>
  <c r="T47" i="2" s="1"/>
  <c r="D50" i="2"/>
  <c r="T48" i="2" s="1"/>
  <c r="D51" i="2"/>
  <c r="T49" i="2" s="1"/>
  <c r="D52" i="2"/>
  <c r="T50" i="2" s="1"/>
  <c r="G13" i="7"/>
  <c r="I13" i="7" s="1"/>
  <c r="G14" i="7"/>
  <c r="I14" i="7" s="1"/>
  <c r="G15" i="7"/>
  <c r="I15" i="7" s="1"/>
  <c r="G16" i="7"/>
  <c r="I16" i="7" s="1"/>
  <c r="G12" i="7"/>
  <c r="I12" i="7" s="1"/>
  <c r="S102" i="5"/>
  <c r="R102" i="5"/>
  <c r="Q102" i="5"/>
  <c r="P102" i="5"/>
  <c r="S52" i="5"/>
  <c r="R52" i="5"/>
  <c r="Q52" i="5"/>
  <c r="P52" i="5"/>
  <c r="O36" i="5"/>
  <c r="S2" i="5"/>
  <c r="R2" i="5"/>
  <c r="Q2" i="5"/>
  <c r="P2" i="5"/>
  <c r="N5" i="5"/>
  <c r="T103" i="5" s="1"/>
  <c r="N6" i="5"/>
  <c r="T104" i="5" s="1"/>
  <c r="N7" i="5"/>
  <c r="T105" i="5" s="1"/>
  <c r="N8" i="5"/>
  <c r="T106" i="5" s="1"/>
  <c r="N9" i="5"/>
  <c r="T107" i="5" s="1"/>
  <c r="N10" i="5"/>
  <c r="T108" i="5" s="1"/>
  <c r="N11" i="5"/>
  <c r="T109" i="5" s="1"/>
  <c r="N12" i="5"/>
  <c r="T110" i="5" s="1"/>
  <c r="N13" i="5"/>
  <c r="T111" i="5" s="1"/>
  <c r="N14" i="5"/>
  <c r="T112" i="5" s="1"/>
  <c r="N15" i="5"/>
  <c r="T113" i="5" s="1"/>
  <c r="N16" i="5"/>
  <c r="T114" i="5" s="1"/>
  <c r="N17" i="5"/>
  <c r="T115" i="5" s="1"/>
  <c r="N18" i="5"/>
  <c r="T116" i="5" s="1"/>
  <c r="N19" i="5"/>
  <c r="T117" i="5" s="1"/>
  <c r="N20" i="5"/>
  <c r="T118" i="5" s="1"/>
  <c r="N21" i="5"/>
  <c r="T119" i="5" s="1"/>
  <c r="N22" i="5"/>
  <c r="T120" i="5" s="1"/>
  <c r="N23" i="5"/>
  <c r="T121" i="5" s="1"/>
  <c r="N24" i="5"/>
  <c r="T122" i="5" s="1"/>
  <c r="N25" i="5"/>
  <c r="T123" i="5" s="1"/>
  <c r="N26" i="5"/>
  <c r="T124" i="5" s="1"/>
  <c r="N27" i="5"/>
  <c r="T125" i="5" s="1"/>
  <c r="N28" i="5"/>
  <c r="T126" i="5" s="1"/>
  <c r="N29" i="5"/>
  <c r="T127" i="5" s="1"/>
  <c r="N30" i="5"/>
  <c r="T128" i="5" s="1"/>
  <c r="N31" i="5"/>
  <c r="T129" i="5" s="1"/>
  <c r="N32" i="5"/>
  <c r="T130" i="5" s="1"/>
  <c r="N33" i="5"/>
  <c r="T131" i="5" s="1"/>
  <c r="N34" i="5"/>
  <c r="T132" i="5" s="1"/>
  <c r="N35" i="5"/>
  <c r="T133" i="5" s="1"/>
  <c r="M36" i="5"/>
  <c r="P134" i="5" s="1"/>
  <c r="N37" i="5"/>
  <c r="T135" i="5" s="1"/>
  <c r="N38" i="5"/>
  <c r="T136" i="5" s="1"/>
  <c r="N39" i="5"/>
  <c r="T137" i="5" s="1"/>
  <c r="N40" i="5"/>
  <c r="T138" i="5" s="1"/>
  <c r="N41" i="5"/>
  <c r="T139" i="5" s="1"/>
  <c r="N42" i="5"/>
  <c r="T140" i="5" s="1"/>
  <c r="N43" i="5"/>
  <c r="T141" i="5" s="1"/>
  <c r="N44" i="5"/>
  <c r="T142" i="5" s="1"/>
  <c r="N45" i="5"/>
  <c r="T143" i="5" s="1"/>
  <c r="N46" i="5"/>
  <c r="T144" i="5" s="1"/>
  <c r="N47" i="5"/>
  <c r="T145" i="5" s="1"/>
  <c r="N48" i="5"/>
  <c r="T146" i="5" s="1"/>
  <c r="N49" i="5"/>
  <c r="T147" i="5" s="1"/>
  <c r="N50" i="5"/>
  <c r="T148" i="5" s="1"/>
  <c r="N51" i="5"/>
  <c r="T149" i="5" s="1"/>
  <c r="N4" i="5"/>
  <c r="T102" i="5" s="1"/>
  <c r="G13" i="4"/>
  <c r="H13" i="4" s="1"/>
  <c r="G14" i="4"/>
  <c r="H14" i="4" s="1"/>
  <c r="G15" i="4"/>
  <c r="H15" i="4" s="1"/>
  <c r="G16" i="4"/>
  <c r="H16" i="4" s="1"/>
  <c r="G12" i="4"/>
  <c r="I12" i="4" s="1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P3" i="2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N4" i="2"/>
  <c r="T102" i="2" s="1"/>
  <c r="H13" i="7" l="1"/>
  <c r="H14" i="7"/>
  <c r="H15" i="7"/>
  <c r="H12" i="7"/>
  <c r="H16" i="7"/>
  <c r="I13" i="4"/>
  <c r="I15" i="4"/>
  <c r="I14" i="4"/>
  <c r="I16" i="4"/>
  <c r="A3" i="7"/>
  <c r="A4" i="7" s="1"/>
  <c r="H12" i="4"/>
  <c r="B2" i="6"/>
  <c r="B3" i="6" s="1"/>
  <c r="D3" i="7" l="1"/>
  <c r="D3" i="6"/>
  <c r="E3" i="6"/>
  <c r="B4" i="7" s="1"/>
  <c r="C3" i="6"/>
  <c r="D4" i="7"/>
  <c r="A5" i="7"/>
  <c r="E2" i="6"/>
  <c r="D2" i="6"/>
  <c r="C3" i="7" s="1"/>
  <c r="C2" i="6"/>
  <c r="F12" i="7"/>
  <c r="B4" i="6"/>
  <c r="I30" i="5" l="1"/>
  <c r="T78" i="5" s="1"/>
  <c r="D9" i="5"/>
  <c r="T7" i="5" s="1"/>
  <c r="B3" i="7"/>
  <c r="A3" i="6"/>
  <c r="C4" i="7"/>
  <c r="A2" i="6"/>
  <c r="A6" i="7"/>
  <c r="A7" i="7" s="1"/>
  <c r="A8" i="7" s="1"/>
  <c r="E4" i="6"/>
  <c r="B5" i="7" s="1"/>
  <c r="D4" i="6"/>
  <c r="A4" i="6" s="1"/>
  <c r="C4" i="6"/>
  <c r="D5" i="7"/>
  <c r="B5" i="6"/>
  <c r="F12" i="4"/>
  <c r="I18" i="5" l="1"/>
  <c r="T66" i="5" s="1"/>
  <c r="C5" i="7"/>
  <c r="E5" i="6"/>
  <c r="D5" i="6"/>
  <c r="C6" i="7" s="1"/>
  <c r="C5" i="6"/>
  <c r="A9" i="7"/>
  <c r="A10" i="7" s="1"/>
  <c r="B6" i="6"/>
  <c r="D6" i="7"/>
  <c r="B6" i="7" l="1"/>
  <c r="D15" i="5"/>
  <c r="T13" i="5" s="1"/>
  <c r="A5" i="6"/>
  <c r="A11" i="7"/>
  <c r="D6" i="6"/>
  <c r="C7" i="7" s="1"/>
  <c r="E6" i="6"/>
  <c r="I9" i="5" s="1"/>
  <c r="T57" i="5" s="1"/>
  <c r="C6" i="6"/>
  <c r="B7" i="6"/>
  <c r="B8" i="6" s="1"/>
  <c r="D7" i="7"/>
  <c r="S102" i="2"/>
  <c r="S52" i="2"/>
  <c r="S2" i="2"/>
  <c r="R102" i="2"/>
  <c r="Q102" i="2"/>
  <c r="P102" i="2"/>
  <c r="R52" i="2"/>
  <c r="Q52" i="2"/>
  <c r="P52" i="2"/>
  <c r="R2" i="2"/>
  <c r="Q2" i="2"/>
  <c r="P2" i="2"/>
  <c r="B7" i="7" l="1"/>
  <c r="A6" i="6"/>
  <c r="A12" i="7"/>
  <c r="A13" i="7" s="1"/>
  <c r="E8" i="6"/>
  <c r="D8" i="6"/>
  <c r="C8" i="6"/>
  <c r="D7" i="6"/>
  <c r="A7" i="6" s="1"/>
  <c r="C7" i="6"/>
  <c r="E7" i="6"/>
  <c r="A3" i="4"/>
  <c r="B2" i="1"/>
  <c r="B3" i="1" s="1"/>
  <c r="D8" i="7"/>
  <c r="B9" i="6"/>
  <c r="I33" i="5" l="1"/>
  <c r="T81" i="5" s="1"/>
  <c r="B8" i="7"/>
  <c r="D4" i="5"/>
  <c r="C8" i="7"/>
  <c r="A8" i="6"/>
  <c r="A14" i="7"/>
  <c r="A15" i="7" s="1"/>
  <c r="E9" i="6"/>
  <c r="C9" i="6"/>
  <c r="D9" i="6"/>
  <c r="A9" i="6" s="1"/>
  <c r="B10" i="6"/>
  <c r="B4" i="1"/>
  <c r="B5" i="1" s="1"/>
  <c r="D3" i="1"/>
  <c r="E3" i="1"/>
  <c r="C3" i="1"/>
  <c r="E2" i="1"/>
  <c r="D2" i="1"/>
  <c r="C2" i="1"/>
  <c r="A4" i="4"/>
  <c r="D9" i="7"/>
  <c r="C9" i="7"/>
  <c r="B9" i="7"/>
  <c r="D3" i="4"/>
  <c r="I27" i="5" l="1"/>
  <c r="T75" i="5" s="1"/>
  <c r="D10" i="6"/>
  <c r="A10" i="6" s="1"/>
  <c r="E10" i="6"/>
  <c r="C10" i="6"/>
  <c r="A16" i="7"/>
  <c r="A17" i="7" s="1"/>
  <c r="B11" i="6"/>
  <c r="B12" i="6" s="1"/>
  <c r="D4" i="1"/>
  <c r="B6" i="1"/>
  <c r="B7" i="1" s="1"/>
  <c r="E4" i="1"/>
  <c r="C4" i="1"/>
  <c r="A5" i="4"/>
  <c r="A6" i="4" s="1"/>
  <c r="D4" i="4"/>
  <c r="E5" i="1"/>
  <c r="D5" i="1"/>
  <c r="C5" i="1"/>
  <c r="D11" i="7"/>
  <c r="D10" i="7"/>
  <c r="C10" i="7"/>
  <c r="B10" i="7"/>
  <c r="B3" i="4"/>
  <c r="A2" i="1"/>
  <c r="C3" i="4"/>
  <c r="B4" i="4"/>
  <c r="A3" i="1"/>
  <c r="B11" i="7" l="1"/>
  <c r="D8" i="5"/>
  <c r="T6" i="5" s="1"/>
  <c r="D12" i="7"/>
  <c r="C11" i="7"/>
  <c r="E12" i="6"/>
  <c r="B13" i="7" s="1"/>
  <c r="D12" i="6"/>
  <c r="C13" i="7" s="1"/>
  <c r="C12" i="6"/>
  <c r="D11" i="6"/>
  <c r="A11" i="6" s="1"/>
  <c r="C11" i="6"/>
  <c r="E11" i="6"/>
  <c r="B13" i="6"/>
  <c r="A18" i="7"/>
  <c r="A19" i="7" s="1"/>
  <c r="A20" i="7" s="1"/>
  <c r="A21" i="7" s="1"/>
  <c r="A22" i="7" s="1"/>
  <c r="D6" i="1"/>
  <c r="C6" i="1"/>
  <c r="E6" i="1"/>
  <c r="C7" i="1"/>
  <c r="E7" i="1"/>
  <c r="B8" i="1"/>
  <c r="C8" i="1" s="1"/>
  <c r="D7" i="1"/>
  <c r="A7" i="4"/>
  <c r="D13" i="7"/>
  <c r="D5" i="4"/>
  <c r="A4" i="1"/>
  <c r="C4" i="4"/>
  <c r="C5" i="4"/>
  <c r="A5" i="1"/>
  <c r="B12" i="7" l="1"/>
  <c r="A12" i="6"/>
  <c r="C12" i="7"/>
  <c r="E13" i="6"/>
  <c r="B14" i="7" s="1"/>
  <c r="D13" i="6"/>
  <c r="C14" i="7" s="1"/>
  <c r="C13" i="6"/>
  <c r="B14" i="6"/>
  <c r="D15" i="7" s="1"/>
  <c r="D8" i="1"/>
  <c r="B9" i="1"/>
  <c r="E8" i="1"/>
  <c r="A8" i="4"/>
  <c r="D14" i="7"/>
  <c r="D6" i="4"/>
  <c r="B5" i="4"/>
  <c r="A13" i="6" l="1"/>
  <c r="D14" i="6"/>
  <c r="C15" i="7" s="1"/>
  <c r="E14" i="6"/>
  <c r="B15" i="7" s="1"/>
  <c r="C14" i="6"/>
  <c r="B15" i="6"/>
  <c r="D16" i="7" s="1"/>
  <c r="D9" i="1"/>
  <c r="E9" i="1"/>
  <c r="C9" i="1"/>
  <c r="B10" i="1"/>
  <c r="A9" i="4"/>
  <c r="D7" i="4"/>
  <c r="A6" i="1"/>
  <c r="C6" i="4"/>
  <c r="B6" i="4"/>
  <c r="C7" i="4"/>
  <c r="I42" i="2" l="1"/>
  <c r="T90" i="2" s="1"/>
  <c r="A14" i="6"/>
  <c r="B16" i="6"/>
  <c r="D17" i="7" s="1"/>
  <c r="D15" i="6"/>
  <c r="C16" i="7" s="1"/>
  <c r="C15" i="6"/>
  <c r="E15" i="6"/>
  <c r="B16" i="7" s="1"/>
  <c r="E10" i="1"/>
  <c r="B11" i="1"/>
  <c r="D10" i="1"/>
  <c r="C10" i="1"/>
  <c r="A10" i="4"/>
  <c r="D8" i="4"/>
  <c r="A7" i="1"/>
  <c r="A15" i="6" l="1"/>
  <c r="B17" i="6"/>
  <c r="D18" i="7" s="1"/>
  <c r="E16" i="6"/>
  <c r="B17" i="7" s="1"/>
  <c r="D16" i="6"/>
  <c r="C17" i="7" s="1"/>
  <c r="C16" i="6"/>
  <c r="D11" i="1"/>
  <c r="C11" i="1"/>
  <c r="E11" i="1"/>
  <c r="I23" i="2" s="1"/>
  <c r="T71" i="2" s="1"/>
  <c r="B12" i="1"/>
  <c r="A11" i="4"/>
  <c r="D9" i="4"/>
  <c r="A8" i="1"/>
  <c r="D10" i="4"/>
  <c r="C8" i="4"/>
  <c r="B8" i="4"/>
  <c r="A9" i="1"/>
  <c r="A16" i="6" l="1"/>
  <c r="B18" i="6"/>
  <c r="D19" i="7" s="1"/>
  <c r="E17" i="6"/>
  <c r="B18" i="7" s="1"/>
  <c r="D17" i="6"/>
  <c r="C18" i="7" s="1"/>
  <c r="C17" i="6"/>
  <c r="D12" i="1"/>
  <c r="E12" i="1"/>
  <c r="B13" i="1"/>
  <c r="C12" i="1"/>
  <c r="A12" i="4"/>
  <c r="A13" i="4" s="1"/>
  <c r="A14" i="4" s="1"/>
  <c r="A15" i="4" s="1"/>
  <c r="A16" i="4" s="1"/>
  <c r="C9" i="4"/>
  <c r="A17" i="6" l="1"/>
  <c r="B19" i="6"/>
  <c r="D20" i="7" s="1"/>
  <c r="D18" i="6"/>
  <c r="C19" i="7" s="1"/>
  <c r="E18" i="6"/>
  <c r="B19" i="7" s="1"/>
  <c r="C18" i="6"/>
  <c r="C13" i="1"/>
  <c r="D13" i="1"/>
  <c r="E13" i="1"/>
  <c r="B14" i="1"/>
  <c r="A17" i="4"/>
  <c r="A18" i="4" s="1"/>
  <c r="A19" i="4" s="1"/>
  <c r="A20" i="4" s="1"/>
  <c r="A21" i="4" s="1"/>
  <c r="A22" i="4" s="1"/>
  <c r="D11" i="4"/>
  <c r="A10" i="1"/>
  <c r="D12" i="4"/>
  <c r="C10" i="4"/>
  <c r="A11" i="1"/>
  <c r="A18" i="6" l="1"/>
  <c r="B20" i="6"/>
  <c r="D19" i="6"/>
  <c r="C20" i="7" s="1"/>
  <c r="E19" i="6"/>
  <c r="B20" i="7" s="1"/>
  <c r="C19" i="6"/>
  <c r="E14" i="1"/>
  <c r="C14" i="1"/>
  <c r="D14" i="1"/>
  <c r="B15" i="1"/>
  <c r="D21" i="7"/>
  <c r="C11" i="4"/>
  <c r="A12" i="1"/>
  <c r="A19" i="6" l="1"/>
  <c r="B21" i="6"/>
  <c r="D22" i="7" s="1"/>
  <c r="E20" i="6"/>
  <c r="B21" i="7" s="1"/>
  <c r="D20" i="6"/>
  <c r="C21" i="7" s="1"/>
  <c r="C20" i="6"/>
  <c r="C15" i="1"/>
  <c r="E15" i="1"/>
  <c r="D15" i="1"/>
  <c r="B16" i="1"/>
  <c r="D13" i="4"/>
  <c r="D14" i="4"/>
  <c r="C13" i="4"/>
  <c r="D16" i="4"/>
  <c r="A20" i="6" l="1"/>
  <c r="B22" i="6"/>
  <c r="E21" i="6"/>
  <c r="B22" i="7" s="1"/>
  <c r="D21" i="6"/>
  <c r="C22" i="7" s="1"/>
  <c r="C21" i="6"/>
  <c r="D16" i="1"/>
  <c r="C16" i="1"/>
  <c r="E16" i="1"/>
  <c r="B17" i="1"/>
  <c r="C14" i="4"/>
  <c r="A15" i="1"/>
  <c r="A14" i="1"/>
  <c r="A13" i="1"/>
  <c r="D15" i="4"/>
  <c r="A21" i="6" l="1"/>
  <c r="B23" i="6"/>
  <c r="D22" i="6"/>
  <c r="A22" i="6" s="1"/>
  <c r="E22" i="6"/>
  <c r="C22" i="6"/>
  <c r="C17" i="1"/>
  <c r="D17" i="1"/>
  <c r="E17" i="1"/>
  <c r="B18" i="1"/>
  <c r="C16" i="4"/>
  <c r="A16" i="1"/>
  <c r="D18" i="4"/>
  <c r="D17" i="4"/>
  <c r="C15" i="4"/>
  <c r="B24" i="6" l="1"/>
  <c r="D23" i="6"/>
  <c r="A23" i="6" s="1"/>
  <c r="C23" i="6"/>
  <c r="E23" i="6"/>
  <c r="C18" i="1"/>
  <c r="E18" i="1"/>
  <c r="D18" i="1"/>
  <c r="B19" i="1"/>
  <c r="D19" i="4"/>
  <c r="A17" i="1"/>
  <c r="C17" i="4"/>
  <c r="C18" i="4"/>
  <c r="A18" i="1" l="1"/>
  <c r="B25" i="6"/>
  <c r="E24" i="6"/>
  <c r="D24" i="6"/>
  <c r="A24" i="6" s="1"/>
  <c r="C24" i="6"/>
  <c r="D19" i="1"/>
  <c r="E19" i="1"/>
  <c r="C19" i="1"/>
  <c r="B20" i="1"/>
  <c r="D20" i="4"/>
  <c r="B26" i="6" l="1"/>
  <c r="E25" i="6"/>
  <c r="C25" i="6"/>
  <c r="D25" i="6"/>
  <c r="A25" i="6" s="1"/>
  <c r="D20" i="1"/>
  <c r="E20" i="1"/>
  <c r="C20" i="1"/>
  <c r="B21" i="1"/>
  <c r="D22" i="4" s="1"/>
  <c r="A19" i="1"/>
  <c r="D21" i="4"/>
  <c r="C19" i="4"/>
  <c r="A20" i="1" l="1"/>
  <c r="B27" i="6"/>
  <c r="D26" i="6"/>
  <c r="A26" i="6" s="1"/>
  <c r="E26" i="6"/>
  <c r="C26" i="6"/>
  <c r="D21" i="1"/>
  <c r="E21" i="1"/>
  <c r="C21" i="1"/>
  <c r="B22" i="1"/>
  <c r="C20" i="4"/>
  <c r="B28" i="6" l="1"/>
  <c r="D27" i="6"/>
  <c r="A27" i="6" s="1"/>
  <c r="C27" i="6"/>
  <c r="E27" i="6"/>
  <c r="E22" i="1"/>
  <c r="C22" i="1"/>
  <c r="D22" i="1"/>
  <c r="B23" i="1"/>
  <c r="A21" i="1"/>
  <c r="C21" i="4"/>
  <c r="C22" i="4"/>
  <c r="B19" i="4"/>
  <c r="B20" i="4"/>
  <c r="B17" i="4"/>
  <c r="B18" i="4"/>
  <c r="B13" i="4"/>
  <c r="B15" i="4"/>
  <c r="B7" i="4"/>
  <c r="B9" i="4"/>
  <c r="B14" i="4"/>
  <c r="B10" i="4"/>
  <c r="B11" i="4"/>
  <c r="B16" i="4"/>
  <c r="B12" i="4"/>
  <c r="B29" i="6" l="1"/>
  <c r="E28" i="6"/>
  <c r="D28" i="6"/>
  <c r="A28" i="6" s="1"/>
  <c r="C28" i="6"/>
  <c r="D23" i="1"/>
  <c r="C23" i="1"/>
  <c r="E23" i="1"/>
  <c r="B24" i="1"/>
  <c r="A22" i="1"/>
  <c r="B30" i="6" l="1"/>
  <c r="E29" i="6"/>
  <c r="D29" i="6"/>
  <c r="A29" i="6" s="1"/>
  <c r="C29" i="6"/>
  <c r="D24" i="1"/>
  <c r="A24" i="1" s="1"/>
  <c r="E24" i="1"/>
  <c r="C24" i="1"/>
  <c r="B25" i="1"/>
  <c r="A23" i="1"/>
  <c r="B31" i="6" l="1"/>
  <c r="D30" i="6"/>
  <c r="A30" i="6" s="1"/>
  <c r="E30" i="6"/>
  <c r="C30" i="6"/>
  <c r="D25" i="1"/>
  <c r="A25" i="1" s="1"/>
  <c r="E25" i="1"/>
  <c r="C25" i="1"/>
  <c r="B26" i="1"/>
  <c r="B32" i="6" l="1"/>
  <c r="D31" i="6"/>
  <c r="A31" i="6" s="1"/>
  <c r="C31" i="6"/>
  <c r="E31" i="6"/>
  <c r="E26" i="1"/>
  <c r="D26" i="1"/>
  <c r="C26" i="1"/>
  <c r="B27" i="1"/>
  <c r="B33" i="6" l="1"/>
  <c r="E32" i="6"/>
  <c r="C32" i="6"/>
  <c r="D32" i="6"/>
  <c r="A32" i="6" s="1"/>
  <c r="D27" i="1"/>
  <c r="C27" i="1"/>
  <c r="E27" i="1"/>
  <c r="B28" i="1"/>
  <c r="A26" i="1"/>
  <c r="B34" i="6" l="1"/>
  <c r="E33" i="6"/>
  <c r="C33" i="6"/>
  <c r="D33" i="6"/>
  <c r="A33" i="6" s="1"/>
  <c r="D28" i="1"/>
  <c r="A28" i="1" s="1"/>
  <c r="E28" i="1"/>
  <c r="C28" i="1"/>
  <c r="B29" i="1"/>
  <c r="A27" i="1"/>
  <c r="B35" i="6" l="1"/>
  <c r="D34" i="6"/>
  <c r="A34" i="6" s="1"/>
  <c r="E34" i="6"/>
  <c r="C34" i="6"/>
  <c r="D29" i="1"/>
  <c r="C29" i="1"/>
  <c r="B30" i="1"/>
  <c r="E29" i="1"/>
  <c r="A29" i="1" l="1"/>
  <c r="B36" i="6"/>
  <c r="D35" i="6"/>
  <c r="A35" i="6" s="1"/>
  <c r="E35" i="6"/>
  <c r="C35" i="6"/>
  <c r="D30" i="1"/>
  <c r="E30" i="1"/>
  <c r="C30" i="1"/>
  <c r="B31" i="1"/>
  <c r="B37" i="6" l="1"/>
  <c r="E36" i="6"/>
  <c r="D36" i="6"/>
  <c r="A36" i="6" s="1"/>
  <c r="C36" i="6"/>
  <c r="E31" i="1"/>
  <c r="C31" i="1"/>
  <c r="D31" i="1"/>
  <c r="B32" i="1"/>
  <c r="A30" i="1"/>
  <c r="A31" i="1" l="1"/>
  <c r="B38" i="6"/>
  <c r="E37" i="6"/>
  <c r="D37" i="6"/>
  <c r="A37" i="6" s="1"/>
  <c r="C37" i="6"/>
  <c r="D32" i="1"/>
  <c r="E32" i="1"/>
  <c r="C32" i="1"/>
  <c r="B33" i="1"/>
  <c r="A32" i="1" l="1"/>
  <c r="B39" i="6"/>
  <c r="D38" i="6"/>
  <c r="A38" i="6" s="1"/>
  <c r="E38" i="6"/>
  <c r="C38" i="6"/>
  <c r="D33" i="1"/>
  <c r="A33" i="1" s="1"/>
  <c r="C33" i="1"/>
  <c r="B34" i="1"/>
  <c r="E33" i="1"/>
  <c r="B40" i="6" l="1"/>
  <c r="C39" i="6"/>
  <c r="E39" i="6"/>
  <c r="D39" i="6"/>
  <c r="A39" i="6" s="1"/>
  <c r="C34" i="1"/>
  <c r="E34" i="1"/>
  <c r="D34" i="1"/>
  <c r="B35" i="1"/>
  <c r="A34" i="1" l="1"/>
  <c r="B41" i="6"/>
  <c r="E40" i="6"/>
  <c r="C40" i="6"/>
  <c r="D40" i="6"/>
  <c r="A40" i="6" s="1"/>
  <c r="E35" i="1"/>
  <c r="C35" i="1"/>
  <c r="D35" i="1"/>
  <c r="A35" i="1" s="1"/>
  <c r="B36" i="1"/>
  <c r="B42" i="6" l="1"/>
  <c r="E41" i="6"/>
  <c r="D41" i="6"/>
  <c r="A41" i="6" s="1"/>
  <c r="C41" i="6"/>
  <c r="D36" i="1"/>
  <c r="E36" i="1"/>
  <c r="C36" i="1"/>
  <c r="B37" i="1"/>
  <c r="A36" i="1" l="1"/>
  <c r="B43" i="6"/>
  <c r="E42" i="6"/>
  <c r="D42" i="6"/>
  <c r="A42" i="6" s="1"/>
  <c r="C42" i="6"/>
  <c r="C37" i="1"/>
  <c r="D37" i="1"/>
  <c r="E37" i="1"/>
  <c r="B38" i="1"/>
  <c r="A37" i="1" l="1"/>
  <c r="B44" i="6"/>
  <c r="C43" i="6"/>
  <c r="E43" i="6"/>
  <c r="D43" i="6"/>
  <c r="A43" i="6" s="1"/>
  <c r="E38" i="1"/>
  <c r="C38" i="1"/>
  <c r="D38" i="1"/>
  <c r="A38" i="1" s="1"/>
  <c r="B39" i="1"/>
  <c r="B45" i="6" l="1"/>
  <c r="E44" i="6"/>
  <c r="C44" i="6"/>
  <c r="D44" i="6"/>
  <c r="A44" i="6" s="1"/>
  <c r="D39" i="1"/>
  <c r="A39" i="1" s="1"/>
  <c r="C39" i="1"/>
  <c r="E39" i="1"/>
  <c r="B40" i="1"/>
  <c r="B46" i="6" l="1"/>
  <c r="A46" i="6" s="1"/>
  <c r="E45" i="6"/>
  <c r="D45" i="6"/>
  <c r="A45" i="6" s="1"/>
  <c r="C45" i="6"/>
  <c r="D40" i="1"/>
  <c r="A40" i="1" s="1"/>
  <c r="E40" i="1"/>
  <c r="C40" i="1"/>
  <c r="B41" i="1"/>
  <c r="B47" i="6" l="1"/>
  <c r="A47" i="6" s="1"/>
  <c r="E46" i="6"/>
  <c r="G46" i="6"/>
  <c r="D46" i="6"/>
  <c r="C46" i="6"/>
  <c r="D41" i="1"/>
  <c r="A41" i="1" s="1"/>
  <c r="C41" i="1"/>
  <c r="E41" i="1"/>
  <c r="B42" i="1"/>
  <c r="B48" i="6" l="1"/>
  <c r="A48" i="6" s="1"/>
  <c r="G47" i="6"/>
  <c r="C47" i="6"/>
  <c r="D47" i="6"/>
  <c r="E47" i="6"/>
  <c r="E42" i="1"/>
  <c r="C42" i="1"/>
  <c r="D42" i="1"/>
  <c r="B43" i="1"/>
  <c r="A42" i="1" l="1"/>
  <c r="B49" i="6"/>
  <c r="A49" i="6" s="1"/>
  <c r="E48" i="6"/>
  <c r="G48" i="6"/>
  <c r="C48" i="6"/>
  <c r="D48" i="6"/>
  <c r="C43" i="1"/>
  <c r="D43" i="1"/>
  <c r="A43" i="1" s="1"/>
  <c r="E43" i="1"/>
  <c r="B44" i="1"/>
  <c r="B50" i="6" l="1"/>
  <c r="A50" i="6" s="1"/>
  <c r="E49" i="6"/>
  <c r="G49" i="6"/>
  <c r="D49" i="6"/>
  <c r="C49" i="6"/>
  <c r="D44" i="1"/>
  <c r="A44" i="1" s="1"/>
  <c r="E44" i="1"/>
  <c r="C44" i="1"/>
  <c r="B45" i="1"/>
  <c r="B51" i="6" l="1"/>
  <c r="A51" i="6" s="1"/>
  <c r="E50" i="6"/>
  <c r="D50" i="6"/>
  <c r="G50" i="6"/>
  <c r="C50" i="6"/>
  <c r="D45" i="1"/>
  <c r="A45" i="1" s="1"/>
  <c r="C45" i="1"/>
  <c r="E45" i="1"/>
  <c r="B46" i="1"/>
  <c r="B52" i="6" l="1"/>
  <c r="A52" i="6" s="1"/>
  <c r="G51" i="6"/>
  <c r="E51" i="6"/>
  <c r="C51" i="6"/>
  <c r="D51" i="6"/>
  <c r="E46" i="1"/>
  <c r="C46" i="1"/>
  <c r="D46" i="1"/>
  <c r="A46" i="1" s="1"/>
  <c r="B47" i="1"/>
  <c r="B53" i="6" l="1"/>
  <c r="A53" i="6" s="1"/>
  <c r="E52" i="6"/>
  <c r="G52" i="6"/>
  <c r="C52" i="6"/>
  <c r="D52" i="6"/>
  <c r="E47" i="1"/>
  <c r="C47" i="1"/>
  <c r="D47" i="1"/>
  <c r="A47" i="1" s="1"/>
  <c r="B48" i="1"/>
  <c r="B54" i="6" l="1"/>
  <c r="A54" i="6" s="1"/>
  <c r="E53" i="6"/>
  <c r="G53" i="6"/>
  <c r="D53" i="6"/>
  <c r="C53" i="6"/>
  <c r="D48" i="1"/>
  <c r="A48" i="1" s="1"/>
  <c r="E48" i="1"/>
  <c r="C48" i="1"/>
  <c r="B49" i="1"/>
  <c r="B55" i="6" l="1"/>
  <c r="A55" i="6" s="1"/>
  <c r="E54" i="6"/>
  <c r="D54" i="6"/>
  <c r="G54" i="6"/>
  <c r="C54" i="6"/>
  <c r="D49" i="1"/>
  <c r="A49" i="1" s="1"/>
  <c r="C49" i="1"/>
  <c r="E49" i="1"/>
  <c r="B50" i="1"/>
  <c r="B56" i="6" l="1"/>
  <c r="A56" i="6" s="1"/>
  <c r="G55" i="6"/>
  <c r="C55" i="6"/>
  <c r="E55" i="6"/>
  <c r="D55" i="6"/>
  <c r="E50" i="1"/>
  <c r="C50" i="1"/>
  <c r="D50" i="1"/>
  <c r="A50" i="1" s="1"/>
  <c r="B51" i="1"/>
  <c r="B57" i="6" l="1"/>
  <c r="A57" i="6" s="1"/>
  <c r="E56" i="6"/>
  <c r="G56" i="6"/>
  <c r="C56" i="6"/>
  <c r="D56" i="6"/>
  <c r="D51" i="1"/>
  <c r="A51" i="1" s="1"/>
  <c r="E51" i="1"/>
  <c r="C51" i="1"/>
  <c r="B52" i="1"/>
  <c r="B58" i="6" l="1"/>
  <c r="A58" i="6" s="1"/>
  <c r="E57" i="6"/>
  <c r="G57" i="6"/>
  <c r="D57" i="6"/>
  <c r="C57" i="6"/>
  <c r="D52" i="1"/>
  <c r="A52" i="1" s="1"/>
  <c r="E52" i="1"/>
  <c r="C52" i="1"/>
  <c r="B53" i="1"/>
  <c r="B59" i="6" l="1"/>
  <c r="A59" i="6" s="1"/>
  <c r="E58" i="6"/>
  <c r="G58" i="6"/>
  <c r="D58" i="6"/>
  <c r="C58" i="6"/>
  <c r="G53" i="1"/>
  <c r="D53" i="1"/>
  <c r="E53" i="1"/>
  <c r="C53" i="1"/>
  <c r="B54" i="1"/>
  <c r="A53" i="1"/>
  <c r="B60" i="6" l="1"/>
  <c r="A60" i="6" s="1"/>
  <c r="G59" i="6"/>
  <c r="C59" i="6"/>
  <c r="E59" i="6"/>
  <c r="D59" i="6"/>
  <c r="E54" i="1"/>
  <c r="C54" i="1"/>
  <c r="G54" i="1"/>
  <c r="D54" i="1"/>
  <c r="B55" i="1"/>
  <c r="A54" i="1"/>
  <c r="B61" i="6" l="1"/>
  <c r="A61" i="6" s="1"/>
  <c r="E60" i="6"/>
  <c r="G60" i="6"/>
  <c r="C60" i="6"/>
  <c r="D60" i="6"/>
  <c r="C55" i="1"/>
  <c r="E55" i="1"/>
  <c r="D55" i="1"/>
  <c r="G55" i="1"/>
  <c r="B56" i="1"/>
  <c r="A55" i="1"/>
  <c r="B62" i="6" l="1"/>
  <c r="A62" i="6" s="1"/>
  <c r="E61" i="6"/>
  <c r="G61" i="6"/>
  <c r="D61" i="6"/>
  <c r="C61" i="6"/>
  <c r="E56" i="1"/>
  <c r="D56" i="1"/>
  <c r="G56" i="1"/>
  <c r="C56" i="1"/>
  <c r="B57" i="1"/>
  <c r="A56" i="1"/>
  <c r="B63" i="6" l="1"/>
  <c r="A63" i="6" s="1"/>
  <c r="E62" i="6"/>
  <c r="G62" i="6"/>
  <c r="D62" i="6"/>
  <c r="C62" i="6"/>
  <c r="G57" i="1"/>
  <c r="D57" i="1"/>
  <c r="B58" i="1"/>
  <c r="C57" i="1"/>
  <c r="E57" i="1"/>
  <c r="A57" i="1"/>
  <c r="B64" i="6" l="1"/>
  <c r="A64" i="6" s="1"/>
  <c r="G63" i="6"/>
  <c r="C63" i="6"/>
  <c r="D63" i="6"/>
  <c r="E63" i="6"/>
  <c r="C58" i="1"/>
  <c r="B59" i="1"/>
  <c r="B60" i="1" s="1"/>
  <c r="D58" i="1"/>
  <c r="G58" i="1"/>
  <c r="E58" i="1"/>
  <c r="A58" i="1"/>
  <c r="B65" i="6" l="1"/>
  <c r="A65" i="6" s="1"/>
  <c r="E64" i="6"/>
  <c r="G64" i="6"/>
  <c r="C64" i="6"/>
  <c r="D64" i="6"/>
  <c r="D60" i="1"/>
  <c r="E60" i="1"/>
  <c r="C60" i="1"/>
  <c r="G60" i="1"/>
  <c r="B61" i="1"/>
  <c r="E61" i="1" s="1"/>
  <c r="C59" i="1"/>
  <c r="D59" i="1"/>
  <c r="G59" i="1"/>
  <c r="E59" i="1"/>
  <c r="A59" i="1"/>
  <c r="B62" i="1" l="1"/>
  <c r="G62" i="1" s="1"/>
  <c r="B66" i="6"/>
  <c r="A66" i="6" s="1"/>
  <c r="E65" i="6"/>
  <c r="G65" i="6"/>
  <c r="D65" i="6"/>
  <c r="C65" i="6"/>
  <c r="C61" i="1"/>
  <c r="G61" i="1"/>
  <c r="D61" i="1"/>
  <c r="A60" i="1"/>
  <c r="D62" i="1" l="1"/>
  <c r="C62" i="1"/>
  <c r="B63" i="1"/>
  <c r="B64" i="1" s="1"/>
  <c r="E62" i="1"/>
  <c r="B67" i="6"/>
  <c r="A67" i="6" s="1"/>
  <c r="E66" i="6"/>
  <c r="D66" i="6"/>
  <c r="G66" i="6"/>
  <c r="C66" i="6"/>
  <c r="A61" i="1"/>
  <c r="G63" i="1" l="1"/>
  <c r="E63" i="1"/>
  <c r="C63" i="1"/>
  <c r="D63" i="1"/>
  <c r="B68" i="6"/>
  <c r="A68" i="6" s="1"/>
  <c r="G67" i="6"/>
  <c r="E67" i="6"/>
  <c r="C67" i="6"/>
  <c r="D67" i="6"/>
  <c r="B65" i="1"/>
  <c r="G64" i="1"/>
  <c r="E64" i="1"/>
  <c r="D64" i="1"/>
  <c r="C64" i="1"/>
  <c r="A62" i="1"/>
  <c r="B69" i="6" l="1"/>
  <c r="A69" i="6" s="1"/>
  <c r="E68" i="6"/>
  <c r="G68" i="6"/>
  <c r="C68" i="6"/>
  <c r="D68" i="6"/>
  <c r="B66" i="1"/>
  <c r="E65" i="1"/>
  <c r="D65" i="1"/>
  <c r="C65" i="1"/>
  <c r="G65" i="1"/>
  <c r="A63" i="1"/>
  <c r="B70" i="6" l="1"/>
  <c r="A70" i="6" s="1"/>
  <c r="E69" i="6"/>
  <c r="G69" i="6"/>
  <c r="D69" i="6"/>
  <c r="C69" i="6"/>
  <c r="B67" i="1"/>
  <c r="G66" i="1"/>
  <c r="E66" i="1"/>
  <c r="C66" i="1"/>
  <c r="D66" i="1"/>
  <c r="A64" i="1"/>
  <c r="B71" i="6" l="1"/>
  <c r="A71" i="6" s="1"/>
  <c r="E70" i="6"/>
  <c r="D70" i="6"/>
  <c r="C70" i="6"/>
  <c r="G70" i="6"/>
  <c r="B68" i="1"/>
  <c r="G67" i="1"/>
  <c r="E67" i="1"/>
  <c r="C67" i="1"/>
  <c r="D67" i="1"/>
  <c r="A65" i="1"/>
  <c r="B72" i="6" l="1"/>
  <c r="A72" i="6" s="1"/>
  <c r="G71" i="6"/>
  <c r="C71" i="6"/>
  <c r="E71" i="6"/>
  <c r="D71" i="6"/>
  <c r="B69" i="1"/>
  <c r="G68" i="1"/>
  <c r="D68" i="1"/>
  <c r="E68" i="1"/>
  <c r="C68" i="1"/>
  <c r="A66" i="1"/>
  <c r="B73" i="6" l="1"/>
  <c r="A73" i="6" s="1"/>
  <c r="E72" i="6"/>
  <c r="G72" i="6"/>
  <c r="C72" i="6"/>
  <c r="D72" i="6"/>
  <c r="B70" i="1"/>
  <c r="E69" i="1"/>
  <c r="G69" i="1"/>
  <c r="D69" i="1"/>
  <c r="C69" i="1"/>
  <c r="A67" i="1"/>
  <c r="B74" i="6" l="1"/>
  <c r="A74" i="6" s="1"/>
  <c r="E73" i="6"/>
  <c r="G73" i="6"/>
  <c r="D73" i="6"/>
  <c r="C73" i="6"/>
  <c r="B71" i="1"/>
  <c r="G70" i="1"/>
  <c r="E70" i="1"/>
  <c r="C70" i="1"/>
  <c r="D70" i="1"/>
  <c r="A68" i="1"/>
  <c r="B75" i="6" l="1"/>
  <c r="A75" i="6" s="1"/>
  <c r="E74" i="6"/>
  <c r="G74" i="6"/>
  <c r="D74" i="6"/>
  <c r="C74" i="6"/>
  <c r="B72" i="1"/>
  <c r="G71" i="1"/>
  <c r="C71" i="1"/>
  <c r="E71" i="1"/>
  <c r="D71" i="1"/>
  <c r="A69" i="1"/>
  <c r="B76" i="6" l="1"/>
  <c r="A76" i="6" s="1"/>
  <c r="G75" i="6"/>
  <c r="C75" i="6"/>
  <c r="E75" i="6"/>
  <c r="D75" i="6"/>
  <c r="B73" i="1"/>
  <c r="G72" i="1"/>
  <c r="E72" i="1"/>
  <c r="D72" i="1"/>
  <c r="C72" i="1"/>
  <c r="A70" i="1"/>
  <c r="B77" i="6" l="1"/>
  <c r="A77" i="6" s="1"/>
  <c r="E76" i="6"/>
  <c r="G76" i="6"/>
  <c r="C76" i="6"/>
  <c r="D76" i="6"/>
  <c r="B74" i="1"/>
  <c r="E73" i="1"/>
  <c r="G73" i="1"/>
  <c r="D73" i="1"/>
  <c r="C73" i="1"/>
  <c r="A71" i="1"/>
  <c r="B78" i="6" l="1"/>
  <c r="A78" i="6" s="1"/>
  <c r="E77" i="6"/>
  <c r="G77" i="6"/>
  <c r="D77" i="6"/>
  <c r="C77" i="6"/>
  <c r="B75" i="1"/>
  <c r="G74" i="1"/>
  <c r="E74" i="1"/>
  <c r="C74" i="1"/>
  <c r="D74" i="1"/>
  <c r="A72" i="1"/>
  <c r="B79" i="6" l="1"/>
  <c r="A79" i="6" s="1"/>
  <c r="E78" i="6"/>
  <c r="G78" i="6"/>
  <c r="D78" i="6"/>
  <c r="C78" i="6"/>
  <c r="B76" i="1"/>
  <c r="G75" i="1"/>
  <c r="E75" i="1"/>
  <c r="C75" i="1"/>
  <c r="D75" i="1"/>
  <c r="A73" i="1"/>
  <c r="B80" i="6" l="1"/>
  <c r="A80" i="6" s="1"/>
  <c r="G79" i="6"/>
  <c r="C79" i="6"/>
  <c r="D79" i="6"/>
  <c r="E79" i="6"/>
  <c r="B77" i="1"/>
  <c r="G76" i="1"/>
  <c r="D76" i="1"/>
  <c r="E76" i="1"/>
  <c r="C76" i="1"/>
  <c r="A74" i="1"/>
  <c r="B81" i="6" l="1"/>
  <c r="A81" i="6" s="1"/>
  <c r="E80" i="6"/>
  <c r="G80" i="6"/>
  <c r="C80" i="6"/>
  <c r="D80" i="6"/>
  <c r="B78" i="1"/>
  <c r="E77" i="1"/>
  <c r="D77" i="1"/>
  <c r="G77" i="1"/>
  <c r="C77" i="1"/>
  <c r="A75" i="1"/>
  <c r="B82" i="6" l="1"/>
  <c r="A82" i="6" s="1"/>
  <c r="E81" i="6"/>
  <c r="G81" i="6"/>
  <c r="D81" i="6"/>
  <c r="C81" i="6"/>
  <c r="B79" i="1"/>
  <c r="G78" i="1"/>
  <c r="E78" i="1"/>
  <c r="C78" i="1"/>
  <c r="D78" i="1"/>
  <c r="A76" i="1"/>
  <c r="B83" i="6" l="1"/>
  <c r="A83" i="6" s="1"/>
  <c r="E82" i="6"/>
  <c r="D82" i="6"/>
  <c r="G82" i="6"/>
  <c r="C82" i="6"/>
  <c r="B80" i="1"/>
  <c r="G79" i="1"/>
  <c r="C79" i="1"/>
  <c r="E79" i="1"/>
  <c r="D79" i="1"/>
  <c r="A77" i="1"/>
  <c r="B84" i="6" l="1"/>
  <c r="A84" i="6" s="1"/>
  <c r="G83" i="6"/>
  <c r="E83" i="6"/>
  <c r="C83" i="6"/>
  <c r="D83" i="6"/>
  <c r="B81" i="1"/>
  <c r="G80" i="1"/>
  <c r="E80" i="1"/>
  <c r="D80" i="1"/>
  <c r="C80" i="1"/>
  <c r="A78" i="1"/>
  <c r="B85" i="6" l="1"/>
  <c r="A85" i="6" s="1"/>
  <c r="E84" i="6"/>
  <c r="G84" i="6"/>
  <c r="C84" i="6"/>
  <c r="D84" i="6"/>
  <c r="B82" i="1"/>
  <c r="E81" i="1"/>
  <c r="D81" i="1"/>
  <c r="G81" i="1"/>
  <c r="C81" i="1"/>
  <c r="A79" i="1"/>
  <c r="B86" i="6" l="1"/>
  <c r="A86" i="6" s="1"/>
  <c r="E85" i="6"/>
  <c r="G85" i="6"/>
  <c r="D85" i="6"/>
  <c r="C85" i="6"/>
  <c r="B83" i="1"/>
  <c r="G82" i="1"/>
  <c r="E82" i="1"/>
  <c r="C82" i="1"/>
  <c r="D82" i="1"/>
  <c r="A80" i="1"/>
  <c r="B87" i="6" l="1"/>
  <c r="A87" i="6" s="1"/>
  <c r="E86" i="6"/>
  <c r="D86" i="6"/>
  <c r="C86" i="6"/>
  <c r="G86" i="6"/>
  <c r="B84" i="1"/>
  <c r="G83" i="1"/>
  <c r="E83" i="1"/>
  <c r="C83" i="1"/>
  <c r="D83" i="1"/>
  <c r="A81" i="1"/>
  <c r="B88" i="6" l="1"/>
  <c r="A88" i="6" s="1"/>
  <c r="G87" i="6"/>
  <c r="C87" i="6"/>
  <c r="E87" i="6"/>
  <c r="D87" i="6"/>
  <c r="B85" i="1"/>
  <c r="G84" i="1"/>
  <c r="D84" i="1"/>
  <c r="E84" i="1"/>
  <c r="C84" i="1"/>
  <c r="A82" i="1"/>
  <c r="B89" i="6" l="1"/>
  <c r="A89" i="6" s="1"/>
  <c r="E88" i="6"/>
  <c r="G88" i="6"/>
  <c r="C88" i="6"/>
  <c r="D88" i="6"/>
  <c r="B86" i="1"/>
  <c r="E85" i="1"/>
  <c r="G85" i="1"/>
  <c r="D85" i="1"/>
  <c r="C85" i="1"/>
  <c r="A83" i="1"/>
  <c r="B90" i="6" l="1"/>
  <c r="A90" i="6" s="1"/>
  <c r="E89" i="6"/>
  <c r="G89" i="6"/>
  <c r="D89" i="6"/>
  <c r="C89" i="6"/>
  <c r="B87" i="1"/>
  <c r="G86" i="1"/>
  <c r="E86" i="1"/>
  <c r="C86" i="1"/>
  <c r="D86" i="1"/>
  <c r="A84" i="1"/>
  <c r="B91" i="6" l="1"/>
  <c r="A91" i="6" s="1"/>
  <c r="E90" i="6"/>
  <c r="G90" i="6"/>
  <c r="D90" i="6"/>
  <c r="C90" i="6"/>
  <c r="B88" i="1"/>
  <c r="G87" i="1"/>
  <c r="C87" i="1"/>
  <c r="E87" i="1"/>
  <c r="D87" i="1"/>
  <c r="A85" i="1"/>
  <c r="B92" i="6" l="1"/>
  <c r="G91" i="6"/>
  <c r="C91" i="6"/>
  <c r="E91" i="6"/>
  <c r="D91" i="6"/>
  <c r="B89" i="1"/>
  <c r="G88" i="1"/>
  <c r="E88" i="1"/>
  <c r="D88" i="1"/>
  <c r="C88" i="1"/>
  <c r="A86" i="1"/>
  <c r="E92" i="6" l="1"/>
  <c r="G92" i="6"/>
  <c r="C92" i="6"/>
  <c r="D92" i="6"/>
  <c r="A92" i="6"/>
  <c r="B93" i="6"/>
  <c r="B90" i="1"/>
  <c r="E89" i="1"/>
  <c r="G89" i="1"/>
  <c r="D89" i="1"/>
  <c r="C89" i="1"/>
  <c r="A87" i="1"/>
  <c r="E93" i="6" l="1"/>
  <c r="G93" i="6"/>
  <c r="D93" i="6"/>
  <c r="C93" i="6"/>
  <c r="A93" i="6"/>
  <c r="B94" i="6"/>
  <c r="B91" i="1"/>
  <c r="G90" i="1"/>
  <c r="E90" i="1"/>
  <c r="C90" i="1"/>
  <c r="D90" i="1"/>
  <c r="A88" i="1"/>
  <c r="E94" i="6" l="1"/>
  <c r="G94" i="6"/>
  <c r="D94" i="6"/>
  <c r="C94" i="6"/>
  <c r="A94" i="6"/>
  <c r="B95" i="6"/>
  <c r="B92" i="1"/>
  <c r="G91" i="1"/>
  <c r="E91" i="1"/>
  <c r="C91" i="1"/>
  <c r="D91" i="1"/>
  <c r="A89" i="1"/>
  <c r="G95" i="6" l="1"/>
  <c r="C95" i="6"/>
  <c r="D95" i="6"/>
  <c r="E95" i="6"/>
  <c r="A95" i="6"/>
  <c r="B96" i="6"/>
  <c r="G92" i="1"/>
  <c r="D92" i="1"/>
  <c r="E92" i="1"/>
  <c r="C92" i="1"/>
  <c r="A92" i="1"/>
  <c r="B93" i="1"/>
  <c r="A90" i="1"/>
  <c r="E96" i="6" l="1"/>
  <c r="G96" i="6"/>
  <c r="C96" i="6"/>
  <c r="D96" i="6"/>
  <c r="A96" i="6"/>
  <c r="B97" i="6"/>
  <c r="E93" i="1"/>
  <c r="D93" i="1"/>
  <c r="G93" i="1"/>
  <c r="C93" i="1"/>
  <c r="A93" i="1"/>
  <c r="B94" i="1"/>
  <c r="A91" i="1"/>
  <c r="E97" i="6" l="1"/>
  <c r="G97" i="6"/>
  <c r="D97" i="6"/>
  <c r="C97" i="6"/>
  <c r="A97" i="6"/>
  <c r="B98" i="6"/>
  <c r="G94" i="1"/>
  <c r="E94" i="1"/>
  <c r="C94" i="1"/>
  <c r="D94" i="1"/>
  <c r="A94" i="1"/>
  <c r="B95" i="1"/>
  <c r="B21" i="4"/>
  <c r="B22" i="4"/>
  <c r="E98" i="6" l="1"/>
  <c r="D98" i="6"/>
  <c r="G98" i="6"/>
  <c r="C98" i="6"/>
  <c r="A98" i="6"/>
  <c r="B99" i="6"/>
  <c r="G95" i="1"/>
  <c r="C95" i="1"/>
  <c r="E95" i="1"/>
  <c r="D95" i="1"/>
  <c r="A95" i="1"/>
  <c r="B96" i="1"/>
  <c r="G99" i="6" l="1"/>
  <c r="E99" i="6"/>
  <c r="C99" i="6"/>
  <c r="D99" i="6"/>
  <c r="A99" i="6"/>
  <c r="B100" i="6"/>
  <c r="G96" i="1"/>
  <c r="E96" i="1"/>
  <c r="D96" i="1"/>
  <c r="C96" i="1"/>
  <c r="A96" i="1"/>
  <c r="B97" i="1"/>
  <c r="C12" i="4"/>
  <c r="E100" i="6" l="1"/>
  <c r="G100" i="6"/>
  <c r="C100" i="6"/>
  <c r="D100" i="6"/>
  <c r="A100" i="6"/>
  <c r="B101" i="6"/>
  <c r="E97" i="1"/>
  <c r="D97" i="1"/>
  <c r="C97" i="1"/>
  <c r="G97" i="1"/>
  <c r="A97" i="1"/>
  <c r="B98" i="1"/>
  <c r="E101" i="6" l="1"/>
  <c r="G101" i="6"/>
  <c r="D101" i="6"/>
  <c r="C101" i="6"/>
  <c r="A101" i="6"/>
  <c r="B102" i="6"/>
  <c r="G98" i="1"/>
  <c r="E98" i="1"/>
  <c r="C98" i="1"/>
  <c r="D98" i="1"/>
  <c r="A98" i="1"/>
  <c r="B99" i="1"/>
  <c r="E102" i="6" l="1"/>
  <c r="D102" i="6"/>
  <c r="G102" i="6"/>
  <c r="C102" i="6"/>
  <c r="A102" i="6"/>
  <c r="B103" i="6"/>
  <c r="G99" i="1"/>
  <c r="E99" i="1"/>
  <c r="C99" i="1"/>
  <c r="D99" i="1"/>
  <c r="A99" i="1"/>
  <c r="B100" i="1"/>
  <c r="G103" i="6" l="1"/>
  <c r="C103" i="6"/>
  <c r="E103" i="6"/>
  <c r="D103" i="6"/>
  <c r="A103" i="6"/>
  <c r="B104" i="6"/>
  <c r="G100" i="1"/>
  <c r="D100" i="1"/>
  <c r="E100" i="1"/>
  <c r="C100" i="1"/>
  <c r="A100" i="1"/>
  <c r="B101" i="1"/>
  <c r="E104" i="6" l="1"/>
  <c r="G104" i="6"/>
  <c r="C104" i="6"/>
  <c r="D104" i="6"/>
  <c r="A104" i="6"/>
  <c r="B105" i="6"/>
  <c r="E101" i="1"/>
  <c r="G101" i="1"/>
  <c r="D101" i="1"/>
  <c r="C101" i="1"/>
  <c r="A101" i="1"/>
  <c r="B102" i="1"/>
  <c r="E105" i="6" l="1"/>
  <c r="G105" i="6"/>
  <c r="D105" i="6"/>
  <c r="C105" i="6"/>
  <c r="A105" i="6"/>
  <c r="B106" i="6"/>
  <c r="G102" i="1"/>
  <c r="E102" i="1"/>
  <c r="C102" i="1"/>
  <c r="D102" i="1"/>
  <c r="A102" i="1"/>
  <c r="B103" i="1"/>
  <c r="E106" i="6" l="1"/>
  <c r="G106" i="6"/>
  <c r="D106" i="6"/>
  <c r="C106" i="6"/>
  <c r="A106" i="6"/>
  <c r="B107" i="6"/>
  <c r="G103" i="1"/>
  <c r="C103" i="1"/>
  <c r="D103" i="1"/>
  <c r="E103" i="1"/>
  <c r="A103" i="1"/>
  <c r="B104" i="1"/>
  <c r="G107" i="6" l="1"/>
  <c r="C107" i="6"/>
  <c r="E107" i="6"/>
  <c r="D107" i="6"/>
  <c r="A107" i="6"/>
  <c r="B108" i="6"/>
  <c r="G104" i="1"/>
  <c r="E104" i="1"/>
  <c r="D104" i="1"/>
  <c r="C104" i="1"/>
  <c r="A104" i="1"/>
  <c r="B105" i="1"/>
  <c r="E108" i="6" l="1"/>
  <c r="G108" i="6"/>
  <c r="C108" i="6"/>
  <c r="D108" i="6"/>
  <c r="A108" i="6"/>
  <c r="B109" i="6"/>
  <c r="E105" i="1"/>
  <c r="G105" i="1"/>
  <c r="D105" i="1"/>
  <c r="C105" i="1"/>
  <c r="A105" i="1"/>
  <c r="B106" i="1"/>
  <c r="E109" i="6" l="1"/>
  <c r="G109" i="6"/>
  <c r="D109" i="6"/>
  <c r="C109" i="6"/>
  <c r="A109" i="6"/>
  <c r="B110" i="6"/>
  <c r="G106" i="1"/>
  <c r="E106" i="1"/>
  <c r="C106" i="1"/>
  <c r="D106" i="1"/>
  <c r="A106" i="1"/>
  <c r="B107" i="1"/>
  <c r="E110" i="6" l="1"/>
  <c r="G110" i="6"/>
  <c r="D110" i="6"/>
  <c r="C110" i="6"/>
  <c r="A110" i="6"/>
  <c r="B111" i="6"/>
  <c r="G107" i="1"/>
  <c r="E107" i="1"/>
  <c r="C107" i="1"/>
  <c r="D107" i="1"/>
  <c r="A107" i="1"/>
  <c r="B108" i="1"/>
  <c r="G111" i="6" l="1"/>
  <c r="C111" i="6"/>
  <c r="D111" i="6"/>
  <c r="E111" i="6"/>
  <c r="A111" i="6"/>
  <c r="B112" i="6"/>
  <c r="G108" i="1"/>
  <c r="D108" i="1"/>
  <c r="E108" i="1"/>
  <c r="C108" i="1"/>
  <c r="A108" i="1"/>
  <c r="B109" i="1"/>
  <c r="E112" i="6" l="1"/>
  <c r="G112" i="6"/>
  <c r="C112" i="6"/>
  <c r="D112" i="6"/>
  <c r="A112" i="6"/>
  <c r="B113" i="6"/>
  <c r="E109" i="1"/>
  <c r="D109" i="1"/>
  <c r="G109" i="1"/>
  <c r="C109" i="1"/>
  <c r="A109" i="1"/>
  <c r="B110" i="1"/>
  <c r="E113" i="6" l="1"/>
  <c r="G113" i="6"/>
  <c r="D113" i="6"/>
  <c r="C113" i="6"/>
  <c r="A113" i="6"/>
  <c r="B114" i="6"/>
  <c r="G110" i="1"/>
  <c r="E110" i="1"/>
  <c r="D110" i="1"/>
  <c r="C110" i="1"/>
  <c r="A110" i="1"/>
  <c r="B111" i="1"/>
  <c r="E114" i="6" l="1"/>
  <c r="D114" i="6"/>
  <c r="G114" i="6"/>
  <c r="C114" i="6"/>
  <c r="A114" i="6"/>
  <c r="B115" i="6"/>
  <c r="G111" i="1"/>
  <c r="C111" i="1"/>
  <c r="D111" i="1"/>
  <c r="E111" i="1"/>
  <c r="A111" i="1"/>
  <c r="B112" i="1"/>
  <c r="G115" i="6" l="1"/>
  <c r="E115" i="6"/>
  <c r="C115" i="6"/>
  <c r="D115" i="6"/>
  <c r="A115" i="6"/>
  <c r="B116" i="6"/>
  <c r="G112" i="1"/>
  <c r="E112" i="1"/>
  <c r="D112" i="1"/>
  <c r="C112" i="1"/>
  <c r="A112" i="1"/>
  <c r="B113" i="1"/>
  <c r="E116" i="6" l="1"/>
  <c r="G116" i="6"/>
  <c r="C116" i="6"/>
  <c r="D116" i="6"/>
  <c r="A116" i="6"/>
  <c r="B117" i="6"/>
  <c r="E113" i="1"/>
  <c r="D113" i="1"/>
  <c r="C113" i="1"/>
  <c r="G113" i="1"/>
  <c r="A113" i="1"/>
  <c r="B114" i="1"/>
  <c r="E117" i="6" l="1"/>
  <c r="G117" i="6"/>
  <c r="D117" i="6"/>
  <c r="C117" i="6"/>
  <c r="A117" i="6"/>
  <c r="B118" i="6"/>
  <c r="G114" i="1"/>
  <c r="E114" i="1"/>
  <c r="D114" i="1"/>
  <c r="C114" i="1"/>
  <c r="A114" i="1"/>
  <c r="B115" i="1"/>
  <c r="E118" i="6" l="1"/>
  <c r="D118" i="6"/>
  <c r="G118" i="6"/>
  <c r="C118" i="6"/>
  <c r="A118" i="6"/>
  <c r="B119" i="6"/>
  <c r="G115" i="1"/>
  <c r="E115" i="1"/>
  <c r="C115" i="1"/>
  <c r="D115" i="1"/>
  <c r="A115" i="1"/>
  <c r="B116" i="1"/>
  <c r="G119" i="6" l="1"/>
  <c r="C119" i="6"/>
  <c r="E119" i="6"/>
  <c r="D119" i="6"/>
  <c r="A119" i="6"/>
  <c r="B120" i="6"/>
  <c r="G116" i="1"/>
  <c r="D116" i="1"/>
  <c r="E116" i="1"/>
  <c r="C116" i="1"/>
  <c r="A116" i="1"/>
  <c r="B117" i="1"/>
  <c r="E120" i="6" l="1"/>
  <c r="G120" i="6"/>
  <c r="C120" i="6"/>
  <c r="D120" i="6"/>
  <c r="A120" i="6"/>
  <c r="B121" i="6"/>
  <c r="E117" i="1"/>
  <c r="G117" i="1"/>
  <c r="D117" i="1"/>
  <c r="C117" i="1"/>
  <c r="A117" i="1"/>
  <c r="B118" i="1"/>
  <c r="E121" i="6" l="1"/>
  <c r="G121" i="6"/>
  <c r="D121" i="6"/>
  <c r="C121" i="6"/>
  <c r="A121" i="6"/>
  <c r="B122" i="6"/>
  <c r="G118" i="1"/>
  <c r="E118" i="1"/>
  <c r="C118" i="1"/>
  <c r="D118" i="1"/>
  <c r="A118" i="1"/>
  <c r="B119" i="1"/>
  <c r="E122" i="6" l="1"/>
  <c r="G122" i="6"/>
  <c r="D122" i="6"/>
  <c r="C122" i="6"/>
  <c r="A122" i="6"/>
  <c r="B123" i="6"/>
  <c r="G119" i="1"/>
  <c r="C119" i="1"/>
  <c r="E119" i="1"/>
  <c r="D119" i="1"/>
  <c r="A119" i="1"/>
  <c r="B120" i="1"/>
  <c r="G123" i="6" l="1"/>
  <c r="C123" i="6"/>
  <c r="E123" i="6"/>
  <c r="D123" i="6"/>
  <c r="A123" i="6"/>
  <c r="B124" i="6"/>
  <c r="G120" i="1"/>
  <c r="E120" i="1"/>
  <c r="D120" i="1"/>
  <c r="C120" i="1"/>
  <c r="A120" i="1"/>
  <c r="B121" i="1"/>
  <c r="E124" i="6" l="1"/>
  <c r="G124" i="6"/>
  <c r="C124" i="6"/>
  <c r="D124" i="6"/>
  <c r="A124" i="6"/>
  <c r="B125" i="6"/>
  <c r="E121" i="1"/>
  <c r="G121" i="1"/>
  <c r="D121" i="1"/>
  <c r="C121" i="1"/>
  <c r="A121" i="1"/>
  <c r="B122" i="1"/>
  <c r="E125" i="6" l="1"/>
  <c r="G125" i="6"/>
  <c r="D125" i="6"/>
  <c r="C125" i="6"/>
  <c r="A125" i="6"/>
  <c r="B126" i="6"/>
  <c r="G122" i="1"/>
  <c r="E122" i="1"/>
  <c r="D122" i="1"/>
  <c r="C122" i="1"/>
  <c r="A122" i="1"/>
  <c r="B123" i="1"/>
  <c r="E126" i="6" l="1"/>
  <c r="G126" i="6"/>
  <c r="D126" i="6"/>
  <c r="C126" i="6"/>
  <c r="A126" i="6"/>
  <c r="B127" i="6"/>
  <c r="G123" i="1"/>
  <c r="E123" i="1"/>
  <c r="C123" i="1"/>
  <c r="D123" i="1"/>
  <c r="A123" i="1"/>
  <c r="B124" i="1"/>
  <c r="G127" i="6" l="1"/>
  <c r="C127" i="6"/>
  <c r="D127" i="6"/>
  <c r="E127" i="6"/>
  <c r="A127" i="6"/>
  <c r="B128" i="6"/>
  <c r="G124" i="1"/>
  <c r="D124" i="1"/>
  <c r="E124" i="1"/>
  <c r="C124" i="1"/>
  <c r="A124" i="1"/>
  <c r="B125" i="1"/>
  <c r="E128" i="6" l="1"/>
  <c r="G128" i="6"/>
  <c r="C128" i="6"/>
  <c r="D128" i="6"/>
  <c r="A128" i="6"/>
  <c r="B129" i="6"/>
  <c r="E125" i="1"/>
  <c r="D125" i="1"/>
  <c r="G125" i="1"/>
  <c r="C125" i="1"/>
  <c r="A125" i="1"/>
  <c r="B126" i="1"/>
  <c r="E129" i="6" l="1"/>
  <c r="G129" i="6"/>
  <c r="D129" i="6"/>
  <c r="C129" i="6"/>
  <c r="A129" i="6"/>
  <c r="B130" i="6"/>
  <c r="G126" i="1"/>
  <c r="E126" i="1"/>
  <c r="D126" i="1"/>
  <c r="C126" i="1"/>
  <c r="A126" i="1"/>
  <c r="B127" i="1"/>
  <c r="E130" i="6" l="1"/>
  <c r="D130" i="6"/>
  <c r="G130" i="6"/>
  <c r="C130" i="6"/>
  <c r="A130" i="6"/>
  <c r="B131" i="6"/>
  <c r="G127" i="1"/>
  <c r="D127" i="1"/>
  <c r="E127" i="1"/>
  <c r="C127" i="1"/>
  <c r="A127" i="1"/>
  <c r="B128" i="1"/>
  <c r="G131" i="6" l="1"/>
  <c r="E131" i="6"/>
  <c r="C131" i="6"/>
  <c r="D131" i="6"/>
  <c r="A131" i="6"/>
  <c r="B132" i="6"/>
  <c r="G128" i="1"/>
  <c r="E128" i="1"/>
  <c r="D128" i="1"/>
  <c r="C128" i="1"/>
  <c r="A128" i="1"/>
  <c r="B129" i="1"/>
  <c r="E132" i="6" l="1"/>
  <c r="G132" i="6"/>
  <c r="C132" i="6"/>
  <c r="D132" i="6"/>
  <c r="A132" i="6"/>
  <c r="B133" i="6"/>
  <c r="E129" i="1"/>
  <c r="D129" i="1"/>
  <c r="C129" i="1"/>
  <c r="G129" i="1"/>
  <c r="A129" i="1"/>
  <c r="B130" i="1"/>
  <c r="E133" i="6" l="1"/>
  <c r="G133" i="6"/>
  <c r="D133" i="6"/>
  <c r="C133" i="6"/>
  <c r="A133" i="6"/>
  <c r="B134" i="6"/>
  <c r="G130" i="1"/>
  <c r="E130" i="1"/>
  <c r="D130" i="1"/>
  <c r="C130" i="1"/>
  <c r="A130" i="1"/>
  <c r="B131" i="1"/>
  <c r="E134" i="6" l="1"/>
  <c r="D134" i="6"/>
  <c r="C134" i="6"/>
  <c r="G134" i="6"/>
  <c r="A134" i="6"/>
  <c r="B135" i="6"/>
  <c r="G131" i="1"/>
  <c r="E131" i="1"/>
  <c r="C131" i="1"/>
  <c r="D131" i="1"/>
  <c r="A131" i="1"/>
  <c r="B132" i="1"/>
  <c r="G135" i="6" l="1"/>
  <c r="C135" i="6"/>
  <c r="E135" i="6"/>
  <c r="D135" i="6"/>
  <c r="A135" i="6"/>
  <c r="B136" i="6"/>
  <c r="G132" i="1"/>
  <c r="D132" i="1"/>
  <c r="E132" i="1"/>
  <c r="C132" i="1"/>
  <c r="A132" i="1"/>
  <c r="B133" i="1"/>
  <c r="E136" i="6" l="1"/>
  <c r="G136" i="6"/>
  <c r="C136" i="6"/>
  <c r="D136" i="6"/>
  <c r="A136" i="6"/>
  <c r="B137" i="6"/>
  <c r="E133" i="1"/>
  <c r="G133" i="1"/>
  <c r="D133" i="1"/>
  <c r="C133" i="1"/>
  <c r="A133" i="1"/>
  <c r="B134" i="1"/>
  <c r="E137" i="6" l="1"/>
  <c r="G137" i="6"/>
  <c r="D137" i="6"/>
  <c r="C137" i="6"/>
  <c r="A137" i="6"/>
  <c r="B138" i="6"/>
  <c r="G134" i="1"/>
  <c r="E134" i="1"/>
  <c r="D134" i="1"/>
  <c r="C134" i="1"/>
  <c r="A134" i="1"/>
  <c r="B135" i="1"/>
  <c r="E138" i="6" l="1"/>
  <c r="G138" i="6"/>
  <c r="D138" i="6"/>
  <c r="C138" i="6"/>
  <c r="A138" i="6"/>
  <c r="B139" i="6"/>
  <c r="G135" i="1"/>
  <c r="C135" i="1"/>
  <c r="E135" i="1"/>
  <c r="D135" i="1"/>
  <c r="A135" i="1"/>
  <c r="B136" i="1"/>
  <c r="G139" i="6" l="1"/>
  <c r="C139" i="6"/>
  <c r="E139" i="6"/>
  <c r="D139" i="6"/>
  <c r="A139" i="6"/>
  <c r="B140" i="6"/>
  <c r="G136" i="1"/>
  <c r="E136" i="1"/>
  <c r="D136" i="1"/>
  <c r="C136" i="1"/>
  <c r="A136" i="1"/>
  <c r="B137" i="1"/>
  <c r="E140" i="6" l="1"/>
  <c r="G140" i="6"/>
  <c r="C140" i="6"/>
  <c r="D140" i="6"/>
  <c r="A140" i="6"/>
  <c r="B141" i="6"/>
  <c r="E137" i="1"/>
  <c r="G137" i="1"/>
  <c r="D137" i="1"/>
  <c r="C137" i="1"/>
  <c r="A137" i="1"/>
  <c r="B138" i="1"/>
  <c r="E141" i="6" l="1"/>
  <c r="G141" i="6"/>
  <c r="D141" i="6"/>
  <c r="C141" i="6"/>
  <c r="A141" i="6"/>
  <c r="B142" i="6"/>
  <c r="G138" i="1"/>
  <c r="E138" i="1"/>
  <c r="D138" i="1"/>
  <c r="C138" i="1"/>
  <c r="A138" i="1"/>
  <c r="B139" i="1"/>
  <c r="E142" i="6" l="1"/>
  <c r="G142" i="6"/>
  <c r="D142" i="6"/>
  <c r="C142" i="6"/>
  <c r="A142" i="6"/>
  <c r="B143" i="6"/>
  <c r="G139" i="1"/>
  <c r="E139" i="1"/>
  <c r="D139" i="1"/>
  <c r="C139" i="1"/>
  <c r="A139" i="1"/>
  <c r="B140" i="1"/>
  <c r="G143" i="6" l="1"/>
  <c r="C143" i="6"/>
  <c r="D143" i="6"/>
  <c r="E143" i="6"/>
  <c r="A143" i="6"/>
  <c r="B144" i="6"/>
  <c r="G140" i="1"/>
  <c r="D140" i="1"/>
  <c r="E140" i="1"/>
  <c r="C140" i="1"/>
  <c r="A140" i="1"/>
  <c r="B141" i="1"/>
  <c r="E144" i="6" l="1"/>
  <c r="G144" i="6"/>
  <c r="C144" i="6"/>
  <c r="D144" i="6"/>
  <c r="A144" i="6"/>
  <c r="B145" i="6"/>
  <c r="E141" i="1"/>
  <c r="D141" i="1"/>
  <c r="G141" i="1"/>
  <c r="C141" i="1"/>
  <c r="A141" i="1"/>
  <c r="B142" i="1"/>
  <c r="E145" i="6" l="1"/>
  <c r="G145" i="6"/>
  <c r="D145" i="6"/>
  <c r="C145" i="6"/>
  <c r="A145" i="6"/>
  <c r="B146" i="6"/>
  <c r="G142" i="1"/>
  <c r="E142" i="1"/>
  <c r="D142" i="1"/>
  <c r="C142" i="1"/>
  <c r="A142" i="1"/>
  <c r="B143" i="1"/>
  <c r="E146" i="6" l="1"/>
  <c r="D146" i="6"/>
  <c r="G146" i="6"/>
  <c r="C146" i="6"/>
  <c r="A146" i="6"/>
  <c r="B147" i="6"/>
  <c r="G143" i="1"/>
  <c r="C143" i="1"/>
  <c r="E143" i="1"/>
  <c r="D143" i="1"/>
  <c r="A143" i="1"/>
  <c r="B144" i="1"/>
  <c r="G147" i="6" l="1"/>
  <c r="E147" i="6"/>
  <c r="C147" i="6"/>
  <c r="D147" i="6"/>
  <c r="A147" i="6"/>
  <c r="B148" i="6"/>
  <c r="G144" i="1"/>
  <c r="E144" i="1"/>
  <c r="D144" i="1"/>
  <c r="C144" i="1"/>
  <c r="A144" i="1"/>
  <c r="B145" i="1"/>
  <c r="E148" i="6" l="1"/>
  <c r="G148" i="6"/>
  <c r="C148" i="6"/>
  <c r="D148" i="6"/>
  <c r="A148" i="6"/>
  <c r="B149" i="6"/>
  <c r="E145" i="1"/>
  <c r="D145" i="1"/>
  <c r="G145" i="1"/>
  <c r="C145" i="1"/>
  <c r="A145" i="1"/>
  <c r="B146" i="1"/>
  <c r="E149" i="6" l="1"/>
  <c r="G149" i="6"/>
  <c r="D149" i="6"/>
  <c r="C149" i="6"/>
  <c r="A149" i="6"/>
  <c r="B150" i="6"/>
  <c r="G146" i="1"/>
  <c r="E146" i="1"/>
  <c r="D146" i="1"/>
  <c r="C146" i="1"/>
  <c r="A146" i="1"/>
  <c r="B147" i="1"/>
  <c r="E150" i="6" l="1"/>
  <c r="D150" i="6"/>
  <c r="C150" i="6"/>
  <c r="G150" i="6"/>
  <c r="A150" i="6"/>
  <c r="B151" i="6"/>
  <c r="G147" i="1"/>
  <c r="E147" i="1"/>
  <c r="D147" i="1"/>
  <c r="C147" i="1"/>
  <c r="A147" i="1"/>
  <c r="B148" i="1"/>
  <c r="A151" i="6" l="1"/>
  <c r="G151" i="6"/>
  <c r="C151" i="6"/>
  <c r="E151" i="6"/>
  <c r="D151" i="6"/>
  <c r="G148" i="1"/>
  <c r="D148" i="1"/>
  <c r="E148" i="1"/>
  <c r="C148" i="1"/>
  <c r="A148" i="1"/>
  <c r="B149" i="1"/>
  <c r="G44" i="6" l="1"/>
  <c r="G45" i="6"/>
  <c r="I14" i="5"/>
  <c r="T62" i="5" s="1"/>
  <c r="I34" i="5"/>
  <c r="T82" i="5" s="1"/>
  <c r="I5" i="5"/>
  <c r="T53" i="5" s="1"/>
  <c r="I19" i="5"/>
  <c r="T67" i="5" s="1"/>
  <c r="I10" i="5"/>
  <c r="T58" i="5" s="1"/>
  <c r="I13" i="5"/>
  <c r="T61" i="5" s="1"/>
  <c r="I16" i="5"/>
  <c r="T64" i="5" s="1"/>
  <c r="I35" i="5"/>
  <c r="T83" i="5" s="1"/>
  <c r="I17" i="5"/>
  <c r="T65" i="5" s="1"/>
  <c r="I12" i="5"/>
  <c r="T60" i="5" s="1"/>
  <c r="I24" i="5"/>
  <c r="T72" i="5" s="1"/>
  <c r="I11" i="5"/>
  <c r="T59" i="5" s="1"/>
  <c r="I15" i="5"/>
  <c r="T63" i="5" s="1"/>
  <c r="I23" i="5"/>
  <c r="T71" i="5" s="1"/>
  <c r="I4" i="5"/>
  <c r="T52" i="5" s="1"/>
  <c r="I8" i="5"/>
  <c r="T56" i="5" s="1"/>
  <c r="I7" i="5"/>
  <c r="T55" i="5" s="1"/>
  <c r="I6" i="5"/>
  <c r="T54" i="5" s="1"/>
  <c r="I36" i="5"/>
  <c r="T84" i="5" s="1"/>
  <c r="I20" i="5"/>
  <c r="T68" i="5" s="1"/>
  <c r="I31" i="5"/>
  <c r="T79" i="5" s="1"/>
  <c r="I32" i="5"/>
  <c r="T80" i="5" s="1"/>
  <c r="I25" i="5"/>
  <c r="T73" i="5" s="1"/>
  <c r="I28" i="5"/>
  <c r="T76" i="5" s="1"/>
  <c r="I37" i="5"/>
  <c r="T85" i="5" s="1"/>
  <c r="I22" i="5"/>
  <c r="T70" i="5" s="1"/>
  <c r="D5" i="5"/>
  <c r="T3" i="5" s="1"/>
  <c r="D6" i="5"/>
  <c r="T4" i="5" s="1"/>
  <c r="D7" i="5"/>
  <c r="T5" i="5" s="1"/>
  <c r="D12" i="5"/>
  <c r="T10" i="5" s="1"/>
  <c r="D11" i="5"/>
  <c r="T9" i="5" s="1"/>
  <c r="D10" i="5"/>
  <c r="T8" i="5" s="1"/>
  <c r="D14" i="5"/>
  <c r="T12" i="5" s="1"/>
  <c r="D16" i="5"/>
  <c r="T14" i="5" s="1"/>
  <c r="D13" i="5"/>
  <c r="T11" i="5" s="1"/>
  <c r="G42" i="6"/>
  <c r="G43" i="6"/>
  <c r="G40" i="6"/>
  <c r="G41" i="6"/>
  <c r="G38" i="6"/>
  <c r="G39" i="6"/>
  <c r="G36" i="6"/>
  <c r="G37" i="6"/>
  <c r="G34" i="6"/>
  <c r="G35" i="6"/>
  <c r="G32" i="6"/>
  <c r="G33" i="6"/>
  <c r="G30" i="6"/>
  <c r="G31" i="6"/>
  <c r="G28" i="6"/>
  <c r="G29" i="6"/>
  <c r="G26" i="6"/>
  <c r="G27" i="6"/>
  <c r="G24" i="6"/>
  <c r="G25" i="6"/>
  <c r="G22" i="6"/>
  <c r="G23" i="6"/>
  <c r="G20" i="6"/>
  <c r="G21" i="6"/>
  <c r="G18" i="6"/>
  <c r="G16" i="6"/>
  <c r="G14" i="6"/>
  <c r="G15" i="6"/>
  <c r="G2" i="6"/>
  <c r="G10" i="7"/>
  <c r="H10" i="7" s="1"/>
  <c r="G7" i="7"/>
  <c r="G11" i="7"/>
  <c r="H11" i="7" s="1"/>
  <c r="G8" i="7"/>
  <c r="H8" i="7" s="1"/>
  <c r="G9" i="7"/>
  <c r="H9" i="7" s="1"/>
  <c r="G6" i="7"/>
  <c r="G3" i="7"/>
  <c r="G2" i="7"/>
  <c r="G4" i="7"/>
  <c r="G5" i="7"/>
  <c r="E149" i="1"/>
  <c r="G149" i="1"/>
  <c r="D149" i="1"/>
  <c r="C149" i="1"/>
  <c r="A149" i="1"/>
  <c r="B150" i="1"/>
  <c r="H3" i="7" l="1"/>
  <c r="H6" i="7"/>
  <c r="H4" i="7"/>
  <c r="H5" i="7"/>
  <c r="G3" i="6"/>
  <c r="H7" i="7"/>
  <c r="I2" i="7"/>
  <c r="H2" i="7"/>
  <c r="G150" i="1"/>
  <c r="E150" i="1"/>
  <c r="D150" i="1"/>
  <c r="C150" i="1"/>
  <c r="A150" i="1"/>
  <c r="B151" i="1"/>
  <c r="I7" i="7" l="1"/>
  <c r="G4" i="6"/>
  <c r="I8" i="7" s="1"/>
  <c r="A151" i="1"/>
  <c r="G151" i="1"/>
  <c r="E151" i="1"/>
  <c r="I43" i="2" s="1"/>
  <c r="T91" i="2" s="1"/>
  <c r="D151" i="1"/>
  <c r="G52" i="1" s="1"/>
  <c r="C151" i="1"/>
  <c r="I7" i="2" l="1"/>
  <c r="T55" i="2" s="1"/>
  <c r="I37" i="2"/>
  <c r="T85" i="2" s="1"/>
  <c r="D14" i="2"/>
  <c r="T12" i="2" s="1"/>
  <c r="D17" i="2"/>
  <c r="T15" i="2" s="1"/>
  <c r="I5" i="2"/>
  <c r="T53" i="2" s="1"/>
  <c r="I27" i="2"/>
  <c r="T75" i="2" s="1"/>
  <c r="I41" i="2"/>
  <c r="T89" i="2" s="1"/>
  <c r="I35" i="2"/>
  <c r="T83" i="2" s="1"/>
  <c r="I20" i="2"/>
  <c r="T68" i="2" s="1"/>
  <c r="I16" i="2"/>
  <c r="T64" i="2" s="1"/>
  <c r="I19" i="2"/>
  <c r="T67" i="2" s="1"/>
  <c r="I33" i="2"/>
  <c r="T81" i="2" s="1"/>
  <c r="I6" i="2"/>
  <c r="T54" i="2" s="1"/>
  <c r="I39" i="2"/>
  <c r="T87" i="2" s="1"/>
  <c r="I24" i="2"/>
  <c r="T72" i="2" s="1"/>
  <c r="I17" i="2"/>
  <c r="T65" i="2" s="1"/>
  <c r="I21" i="2"/>
  <c r="T69" i="2" s="1"/>
  <c r="I15" i="2"/>
  <c r="T63" i="2" s="1"/>
  <c r="I11" i="2"/>
  <c r="T59" i="2" s="1"/>
  <c r="I26" i="2"/>
  <c r="T74" i="2" s="1"/>
  <c r="I28" i="2"/>
  <c r="T76" i="2" s="1"/>
  <c r="I13" i="2"/>
  <c r="T61" i="2" s="1"/>
  <c r="I25" i="2"/>
  <c r="T73" i="2" s="1"/>
  <c r="I38" i="2"/>
  <c r="T86" i="2" s="1"/>
  <c r="I8" i="2"/>
  <c r="T56" i="2" s="1"/>
  <c r="I40" i="2"/>
  <c r="T88" i="2" s="1"/>
  <c r="I36" i="2"/>
  <c r="T84" i="2" s="1"/>
  <c r="I30" i="2"/>
  <c r="T78" i="2" s="1"/>
  <c r="I22" i="2"/>
  <c r="T70" i="2" s="1"/>
  <c r="I34" i="2"/>
  <c r="T82" i="2" s="1"/>
  <c r="I12" i="2"/>
  <c r="T60" i="2" s="1"/>
  <c r="I14" i="2"/>
  <c r="T62" i="2" s="1"/>
  <c r="I9" i="2"/>
  <c r="T57" i="2" s="1"/>
  <c r="D5" i="2"/>
  <c r="T3" i="2" s="1"/>
  <c r="D6" i="2"/>
  <c r="T4" i="2" s="1"/>
  <c r="D16" i="2"/>
  <c r="T14" i="2" s="1"/>
  <c r="D10" i="2"/>
  <c r="T8" i="2" s="1"/>
  <c r="D12" i="2"/>
  <c r="T10" i="2" s="1"/>
  <c r="D9" i="2"/>
  <c r="T7" i="2" s="1"/>
  <c r="D15" i="2"/>
  <c r="T13" i="2" s="1"/>
  <c r="D7" i="2"/>
  <c r="T5" i="2" s="1"/>
  <c r="D18" i="2"/>
  <c r="T16" i="2" s="1"/>
  <c r="D8" i="2"/>
  <c r="T6" i="2" s="1"/>
  <c r="D13" i="2"/>
  <c r="T11" i="2" s="1"/>
  <c r="D19" i="2"/>
  <c r="T17" i="2" s="1"/>
  <c r="D11" i="2"/>
  <c r="T9" i="2" s="1"/>
  <c r="G50" i="1"/>
  <c r="G51" i="1"/>
  <c r="G48" i="1"/>
  <c r="G49" i="1"/>
  <c r="G46" i="1"/>
  <c r="G47" i="1"/>
  <c r="G44" i="1"/>
  <c r="G45" i="1"/>
  <c r="G42" i="1"/>
  <c r="G43" i="1"/>
  <c r="G40" i="1"/>
  <c r="G41" i="1"/>
  <c r="G38" i="1"/>
  <c r="G39" i="1"/>
  <c r="G36" i="1"/>
  <c r="G37" i="1"/>
  <c r="G34" i="1"/>
  <c r="G35" i="1"/>
  <c r="G32" i="1"/>
  <c r="G33" i="1"/>
  <c r="G30" i="1"/>
  <c r="G31" i="1"/>
  <c r="G28" i="1"/>
  <c r="G29" i="1"/>
  <c r="G26" i="1"/>
  <c r="G27" i="1"/>
  <c r="G24" i="1"/>
  <c r="G25" i="1"/>
  <c r="G21" i="1"/>
  <c r="G22" i="1"/>
  <c r="G19" i="1"/>
  <c r="G20" i="1"/>
  <c r="G17" i="1"/>
  <c r="I4" i="2"/>
  <c r="T52" i="2" s="1"/>
  <c r="G2" i="1"/>
  <c r="G3" i="1" s="1"/>
  <c r="D4" i="2"/>
  <c r="T2" i="2" s="1"/>
  <c r="T2" i="5"/>
  <c r="G5" i="6"/>
  <c r="G7" i="4"/>
  <c r="G11" i="4"/>
  <c r="G10" i="4"/>
  <c r="G2" i="4"/>
  <c r="G5" i="4"/>
  <c r="G4" i="4"/>
  <c r="G8" i="4"/>
  <c r="G9" i="4"/>
  <c r="G3" i="4"/>
  <c r="G6" i="4"/>
  <c r="G4" i="1" l="1"/>
  <c r="G6" i="6"/>
  <c r="I9" i="7" s="1"/>
  <c r="I3" i="7"/>
  <c r="H4" i="4"/>
  <c r="H5" i="4"/>
  <c r="H8" i="4"/>
  <c r="I8" i="4"/>
  <c r="H10" i="4"/>
  <c r="H6" i="4"/>
  <c r="H11" i="4"/>
  <c r="H3" i="4"/>
  <c r="H9" i="4"/>
  <c r="H2" i="4"/>
  <c r="I7" i="4"/>
  <c r="H7" i="4"/>
  <c r="I2" i="4" l="1"/>
  <c r="G5" i="1"/>
  <c r="G7" i="6"/>
  <c r="G8" i="6" s="1"/>
  <c r="I10" i="7" s="1"/>
  <c r="I9" i="4" l="1"/>
  <c r="G6" i="1"/>
  <c r="I10" i="4" s="1"/>
  <c r="I4" i="7"/>
  <c r="G9" i="6"/>
  <c r="I11" i="7" s="1"/>
  <c r="F7" i="7" s="1"/>
  <c r="G7" i="1" l="1"/>
  <c r="G8" i="1" s="1"/>
  <c r="G10" i="6"/>
  <c r="G11" i="6" s="1"/>
  <c r="G9" i="1" l="1"/>
  <c r="I4" i="4"/>
  <c r="I3" i="4"/>
  <c r="I5" i="7"/>
  <c r="G12" i="6"/>
  <c r="G13" i="6" s="1"/>
  <c r="G17" i="6" s="1"/>
  <c r="G19" i="6" s="1"/>
  <c r="I6" i="7"/>
  <c r="G10" i="1" l="1"/>
  <c r="G11" i="1" s="1"/>
  <c r="G12" i="1" s="1"/>
  <c r="I5" i="4" s="1"/>
  <c r="G13" i="1"/>
  <c r="F2" i="7"/>
  <c r="K4" i="7" s="1"/>
  <c r="L4" i="7" s="1"/>
  <c r="I11" i="4" l="1"/>
  <c r="F7" i="4" s="1"/>
  <c r="G14" i="1"/>
  <c r="K5" i="7"/>
  <c r="L5" i="7" s="1"/>
  <c r="K3" i="7"/>
  <c r="I6" i="4" l="1"/>
  <c r="F2" i="4" s="1"/>
  <c r="K4" i="4" s="1"/>
  <c r="G15" i="1"/>
  <c r="G16" i="1" s="1"/>
  <c r="G18" i="1" s="1"/>
  <c r="G23" i="1" s="1"/>
  <c r="M4" i="7"/>
  <c r="L3" i="7"/>
  <c r="M3" i="7" s="1"/>
  <c r="M5" i="7"/>
  <c r="K3" i="4" l="1"/>
  <c r="K5" i="4"/>
  <c r="M5" i="4" s="1"/>
  <c r="L4" i="4"/>
  <c r="M4" i="4" l="1"/>
  <c r="L3" i="4"/>
  <c r="M3" i="4" s="1"/>
  <c r="L5" i="4"/>
</calcChain>
</file>

<file path=xl/sharedStrings.xml><?xml version="1.0" encoding="utf-8"?>
<sst xmlns="http://schemas.openxmlformats.org/spreadsheetml/2006/main" count="282" uniqueCount="217">
  <si>
    <t>Place</t>
  </si>
  <si>
    <t>Team</t>
  </si>
  <si>
    <t>Athlete</t>
  </si>
  <si>
    <t>Score</t>
  </si>
  <si>
    <t>Bib Number</t>
  </si>
  <si>
    <t>Team 1</t>
  </si>
  <si>
    <t>Team 2</t>
  </si>
  <si>
    <t>Team 3</t>
  </si>
  <si>
    <t>place</t>
  </si>
  <si>
    <t>bib number</t>
  </si>
  <si>
    <t>athlete</t>
  </si>
  <si>
    <t>team</t>
  </si>
  <si>
    <t>Individual Results</t>
  </si>
  <si>
    <t>Time</t>
  </si>
  <si>
    <t>Team Results</t>
  </si>
  <si>
    <t>score</t>
  </si>
  <si>
    <t>count</t>
  </si>
  <si>
    <t>sum</t>
  </si>
  <si>
    <t>Keith Alford</t>
  </si>
  <si>
    <t>Jacob Bishop</t>
  </si>
  <si>
    <t>Nick Cassaday</t>
  </si>
  <si>
    <t>Luke Ellington</t>
  </si>
  <si>
    <t>Jacob Ellington</t>
  </si>
  <si>
    <t>John Gries</t>
  </si>
  <si>
    <t>Sam Halpin</t>
  </si>
  <si>
    <t>Josh Harris</t>
  </si>
  <si>
    <t>Bryce Imel</t>
  </si>
  <si>
    <t>Garrett Lapinski</t>
  </si>
  <si>
    <t>Elijah McCauley</t>
  </si>
  <si>
    <t>Harrison Stilley</t>
  </si>
  <si>
    <t>Kori Turley</t>
  </si>
  <si>
    <t>Dawson Vogel</t>
  </si>
  <si>
    <t>Anthony Walker</t>
  </si>
  <si>
    <t>Julia Arruda</t>
  </si>
  <si>
    <t>Addy Brooks</t>
  </si>
  <si>
    <t>Mya Dant</t>
  </si>
  <si>
    <t>Ali Glidden</t>
  </si>
  <si>
    <t>Jasmine Heiney</t>
  </si>
  <si>
    <t>Lillian Lacy</t>
  </si>
  <si>
    <t>Ava Leininger</t>
  </si>
  <si>
    <t>Traci Meijer</t>
  </si>
  <si>
    <t>Selena Pinon</t>
  </si>
  <si>
    <t>Zoe Ramey</t>
  </si>
  <si>
    <t>Arianha Rodriguez</t>
  </si>
  <si>
    <t>Maecee Terhune</t>
  </si>
  <si>
    <t>Alex Uebersetzig</t>
  </si>
  <si>
    <t>Plainfield MS</t>
  </si>
  <si>
    <t>Shepard Allen</t>
  </si>
  <si>
    <t>Cameron Allen</t>
  </si>
  <si>
    <t>Johnathan Berg</t>
  </si>
  <si>
    <t>Scotty Card</t>
  </si>
  <si>
    <t>Sean Cooper</t>
  </si>
  <si>
    <t>Gabe Cornhelison</t>
  </si>
  <si>
    <t>Dylan Cuatecontzi</t>
  </si>
  <si>
    <t>Jaylen Dant</t>
  </si>
  <si>
    <t>Austen Decker</t>
  </si>
  <si>
    <t>Liam Donahue</t>
  </si>
  <si>
    <t>Alex Doolin</t>
  </si>
  <si>
    <t>Owen Fossmeyer</t>
  </si>
  <si>
    <t>Gavin Ho</t>
  </si>
  <si>
    <t>Andrew Hummel</t>
  </si>
  <si>
    <t>Eli Johnson</t>
  </si>
  <si>
    <t>Garrett Kane</t>
  </si>
  <si>
    <t>Dalton Kane</t>
  </si>
  <si>
    <t>Sam Kirchoff</t>
  </si>
  <si>
    <t>Thomas Kline</t>
  </si>
  <si>
    <t>Braden Kline</t>
  </si>
  <si>
    <t>Ethan Reynolds</t>
  </si>
  <si>
    <t>Dallas Rhodes</t>
  </si>
  <si>
    <t>Jaxon Richmund</t>
  </si>
  <si>
    <t>Grady Schafhauser</t>
  </si>
  <si>
    <t>Hayden Schmidt</t>
  </si>
  <si>
    <t>Jacob Sigfried</t>
  </si>
  <si>
    <t>Nicolas Simpson</t>
  </si>
  <si>
    <t>Nate Simpson</t>
  </si>
  <si>
    <t>Cole Smith</t>
  </si>
  <si>
    <t>Finn Vandewalle</t>
  </si>
  <si>
    <t>Max Wagley</t>
  </si>
  <si>
    <t>Conner Webb</t>
  </si>
  <si>
    <t>Cole Works</t>
  </si>
  <si>
    <t>Carson Works</t>
  </si>
  <si>
    <t>Grace Agan</t>
  </si>
  <si>
    <t>Victoria Alexander</t>
  </si>
  <si>
    <t>Desiree Alexander</t>
  </si>
  <si>
    <t>Stafan Allen</t>
  </si>
  <si>
    <t>Anna Buckner</t>
  </si>
  <si>
    <t>Olivia Burkmire</t>
  </si>
  <si>
    <t>Abigail Doyle</t>
  </si>
  <si>
    <t>Lindsay Duffer</t>
  </si>
  <si>
    <t>Addison Eve</t>
  </si>
  <si>
    <t>Lauren Ewing</t>
  </si>
  <si>
    <t>Claire Flanagan</t>
  </si>
  <si>
    <t>Kiara Foltz</t>
  </si>
  <si>
    <t>Rylee Good</t>
  </si>
  <si>
    <t>Alyssa Hall</t>
  </si>
  <si>
    <t>Samantha Hayden</t>
  </si>
  <si>
    <t>Haley Honey</t>
  </si>
  <si>
    <t>Madeline Irwin</t>
  </si>
  <si>
    <t>Eshal Khan</t>
  </si>
  <si>
    <t>Jessica Lautenschlager</t>
  </si>
  <si>
    <t>Rachel Law</t>
  </si>
  <si>
    <t>Hannah Long</t>
  </si>
  <si>
    <t>Lydia Meacham</t>
  </si>
  <si>
    <t>Syndney Miller</t>
  </si>
  <si>
    <t>Sarah Moore</t>
  </si>
  <si>
    <t>Emma Roush</t>
  </si>
  <si>
    <t>Lilly Royer</t>
  </si>
  <si>
    <t>Anastasia Sanchez</t>
  </si>
  <si>
    <t>Araya Smith</t>
  </si>
  <si>
    <t>Kaylee Stagner</t>
  </si>
  <si>
    <t>Lizzie Tomaszewski</t>
  </si>
  <si>
    <t>Mackenzie VanBibber</t>
  </si>
  <si>
    <t>Ashlyn White</t>
  </si>
  <si>
    <t>Sarren Woodford</t>
  </si>
  <si>
    <t>Caden McClure</t>
  </si>
  <si>
    <t>Elizabeth Angle</t>
  </si>
  <si>
    <t>Brooke Wells</t>
  </si>
  <si>
    <t>Greenwood MS</t>
  </si>
  <si>
    <t>E. Colee</t>
  </si>
  <si>
    <t>J. Hardin</t>
  </si>
  <si>
    <t>12:50.86</t>
  </si>
  <si>
    <t>12:54.95</t>
  </si>
  <si>
    <t>13:29.11</t>
  </si>
  <si>
    <t>13:43.57</t>
  </si>
  <si>
    <t>13:51.19</t>
  </si>
  <si>
    <t>13:56.07</t>
  </si>
  <si>
    <t>14:01.02</t>
  </si>
  <si>
    <t>14:28.26</t>
  </si>
  <si>
    <t>14:29.84</t>
  </si>
  <si>
    <t>14:57.78</t>
  </si>
  <si>
    <t>14:58.39</t>
  </si>
  <si>
    <t>15:05.40</t>
  </si>
  <si>
    <t>15:19.16</t>
  </si>
  <si>
    <t>15:23.48</t>
  </si>
  <si>
    <t>15:24.02</t>
  </si>
  <si>
    <t>15:26.04</t>
  </si>
  <si>
    <t>15:39.40</t>
  </si>
  <si>
    <t>15:40.26</t>
  </si>
  <si>
    <t>15:49.29</t>
  </si>
  <si>
    <t>15:55.60</t>
  </si>
  <si>
    <t>15:56.82</t>
  </si>
  <si>
    <t>15:58.17</t>
  </si>
  <si>
    <t>15:58.83</t>
  </si>
  <si>
    <t>16:36.00</t>
  </si>
  <si>
    <t>16:49.00</t>
  </si>
  <si>
    <t>17:26.93</t>
  </si>
  <si>
    <t>17:34.25</t>
  </si>
  <si>
    <t>18:38.98</t>
  </si>
  <si>
    <t>18:39.79</t>
  </si>
  <si>
    <t>19:05.69</t>
  </si>
  <si>
    <t>19:10.28</t>
  </si>
  <si>
    <t>19:11.42</t>
  </si>
  <si>
    <t>19:58.11</t>
  </si>
  <si>
    <t>20:03.25</t>
  </si>
  <si>
    <t>20:25.30</t>
  </si>
  <si>
    <t>21:06.36</t>
  </si>
  <si>
    <t>21:36.65</t>
  </si>
  <si>
    <t>21:42.97</t>
  </si>
  <si>
    <t>21:47.96</t>
  </si>
  <si>
    <t>21:49.19</t>
  </si>
  <si>
    <t>21:57.30</t>
  </si>
  <si>
    <t>24:41.09</t>
  </si>
  <si>
    <t>25:25.40</t>
  </si>
  <si>
    <t>25:40.22</t>
  </si>
  <si>
    <t>G. Webb</t>
  </si>
  <si>
    <t>11:45.87</t>
  </si>
  <si>
    <t>11:49.73</t>
  </si>
  <si>
    <t>12:01.00</t>
  </si>
  <si>
    <t>12:17.86</t>
  </si>
  <si>
    <t>12:23.46</t>
  </si>
  <si>
    <t>12:32.95</t>
  </si>
  <si>
    <t>12:48.72</t>
  </si>
  <si>
    <t>13:03</t>
  </si>
  <si>
    <t>13:10</t>
  </si>
  <si>
    <t>13:12</t>
  </si>
  <si>
    <t>13:18</t>
  </si>
  <si>
    <t>13:23</t>
  </si>
  <si>
    <t>13:26</t>
  </si>
  <si>
    <t>13:28</t>
  </si>
  <si>
    <t>13:32</t>
  </si>
  <si>
    <t>13:33</t>
  </si>
  <si>
    <t>Grant Holloway</t>
  </si>
  <si>
    <t>13:34</t>
  </si>
  <si>
    <t>13:41</t>
  </si>
  <si>
    <t>14:00</t>
  </si>
  <si>
    <t>14:03</t>
  </si>
  <si>
    <t>14:06</t>
  </si>
  <si>
    <t>14:36</t>
  </si>
  <si>
    <t>14:50</t>
  </si>
  <si>
    <t>14:53</t>
  </si>
  <si>
    <t>15:09</t>
  </si>
  <si>
    <t>15:12</t>
  </si>
  <si>
    <t>15:14</t>
  </si>
  <si>
    <t>15:15</t>
  </si>
  <si>
    <t>15:16</t>
  </si>
  <si>
    <t>15:21</t>
  </si>
  <si>
    <t>15:24</t>
  </si>
  <si>
    <t>15:38</t>
  </si>
  <si>
    <t>15:43</t>
  </si>
  <si>
    <t>15:59</t>
  </si>
  <si>
    <t>16:02</t>
  </si>
  <si>
    <t>16:31</t>
  </si>
  <si>
    <t>16:32</t>
  </si>
  <si>
    <t>16:44</t>
  </si>
  <si>
    <t>16:50</t>
  </si>
  <si>
    <t>17:50</t>
  </si>
  <si>
    <t>17:51</t>
  </si>
  <si>
    <t>18:01</t>
  </si>
  <si>
    <t>18:04</t>
  </si>
  <si>
    <t>18:11</t>
  </si>
  <si>
    <t>18:48</t>
  </si>
  <si>
    <t>18:55</t>
  </si>
  <si>
    <t>21:12</t>
  </si>
  <si>
    <t>22:44</t>
  </si>
  <si>
    <t>22:51</t>
  </si>
  <si>
    <t>23:13</t>
  </si>
  <si>
    <t>Conner Watson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</si>
</sst>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990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49" fontId="0" fillId="0" borderId="0" xfId="0" applyNumberFormat="1"/>
    <xf numFmtId="0" fontId="1" fillId="0" borderId="0" xfId="0" applyFont="1"/>
    <xf numFmtId="0" fontId="0" fillId="0" borderId="0" xfId="0" applyProtection="1">
      <protection locked="0"/>
    </xf>
    <xf numFmtId="49" fontId="0" fillId="0" borderId="0" xfId="0" applyNumberFormat="1" applyProtection="1">
      <protection locked="0"/>
    </xf>
    <xf numFmtId="0" fontId="0" fillId="0" borderId="1" xfId="0" applyBorder="1" applyProtection="1">
      <protection locked="0"/>
    </xf>
    <xf numFmtId="0" fontId="1" fillId="2" borderId="1" xfId="0" applyFont="1" applyFill="1" applyBorder="1"/>
    <xf numFmtId="0" fontId="0" fillId="2" borderId="3" xfId="0" applyFill="1" applyBorder="1"/>
    <xf numFmtId="0" fontId="0" fillId="2" borderId="2" xfId="0" applyFill="1" applyBorder="1"/>
    <xf numFmtId="0" fontId="0" fillId="2" borderId="1" xfId="0" applyFill="1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0" xfId="0" applyBorder="1"/>
    <xf numFmtId="0" fontId="0" fillId="0" borderId="9" xfId="0" applyBorder="1"/>
    <xf numFmtId="0" fontId="0" fillId="0" borderId="10" xfId="0" applyBorder="1"/>
    <xf numFmtId="0" fontId="0" fillId="0" borderId="6" xfId="0" applyBorder="1"/>
    <xf numFmtId="0" fontId="0" fillId="0" borderId="8" xfId="0" applyBorder="1"/>
    <xf numFmtId="0" fontId="0" fillId="0" borderId="11" xfId="0" applyBorder="1"/>
    <xf numFmtId="0" fontId="0" fillId="0" borderId="12" xfId="0" applyBorder="1" applyProtection="1">
      <protection locked="0"/>
    </xf>
    <xf numFmtId="0" fontId="0" fillId="2" borderId="13" xfId="0" applyFill="1" applyBorder="1"/>
    <xf numFmtId="0" fontId="0" fillId="2" borderId="14" xfId="0" applyFill="1" applyBorder="1"/>
    <xf numFmtId="0" fontId="0" fillId="2" borderId="15" xfId="0" applyFill="1" applyBorder="1"/>
    <xf numFmtId="0" fontId="0" fillId="0" borderId="5" xfId="0" applyBorder="1" applyProtection="1">
      <protection locked="0"/>
    </xf>
    <xf numFmtId="0" fontId="0" fillId="0" borderId="5" xfId="0" applyNumberFormat="1" applyBorder="1"/>
    <xf numFmtId="0" fontId="0" fillId="0" borderId="0" xfId="0" applyBorder="1" applyProtection="1">
      <protection locked="0"/>
    </xf>
    <xf numFmtId="0" fontId="0" fillId="0" borderId="0" xfId="0" applyNumberFormat="1" applyBorder="1"/>
    <xf numFmtId="49" fontId="0" fillId="0" borderId="5" xfId="0" applyNumberFormat="1" applyBorder="1"/>
    <xf numFmtId="49" fontId="0" fillId="0" borderId="0" xfId="0" applyNumberFormat="1" applyBorder="1"/>
    <xf numFmtId="0" fontId="0" fillId="0" borderId="0" xfId="0" applyFill="1" applyBorder="1" applyProtection="1">
      <protection locked="0"/>
    </xf>
    <xf numFmtId="0" fontId="0" fillId="0" borderId="0" xfId="0" applyNumberFormat="1"/>
    <xf numFmtId="49" fontId="0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990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T151"/>
  <sheetViews>
    <sheetView tabSelected="1" zoomScale="90" zoomScaleNormal="90" workbookViewId="0">
      <selection activeCell="B19" sqref="B19"/>
    </sheetView>
  </sheetViews>
  <sheetFormatPr defaultRowHeight="15" x14ac:dyDescent="0.25"/>
  <cols>
    <col min="1" max="1" width="11.5703125" bestFit="1" customWidth="1"/>
    <col min="2" max="2" width="19.42578125" customWidth="1"/>
    <col min="3" max="3" width="6.85546875" bestFit="1" customWidth="1"/>
    <col min="6" max="6" width="11.5703125" bestFit="1" customWidth="1"/>
    <col min="7" max="7" width="20.5703125" customWidth="1"/>
    <col min="8" max="8" width="6.85546875" bestFit="1" customWidth="1"/>
    <col min="11" max="11" width="11.5703125" bestFit="1" customWidth="1"/>
    <col min="12" max="12" width="21.5703125" customWidth="1"/>
    <col min="13" max="13" width="6.85546875" bestFit="1" customWidth="1"/>
    <col min="16" max="20" width="9.140625" hidden="1" customWidth="1"/>
  </cols>
  <sheetData>
    <row r="1" spans="1:20" x14ac:dyDescent="0.25">
      <c r="P1" t="s">
        <v>8</v>
      </c>
      <c r="Q1" t="s">
        <v>9</v>
      </c>
      <c r="R1" t="s">
        <v>10</v>
      </c>
      <c r="S1" t="s">
        <v>11</v>
      </c>
      <c r="T1" t="s">
        <v>13</v>
      </c>
    </row>
    <row r="2" spans="1:20" ht="15.75" thickBot="1" x14ac:dyDescent="0.3">
      <c r="A2" s="6" t="s">
        <v>5</v>
      </c>
      <c r="B2" s="5" t="s">
        <v>117</v>
      </c>
      <c r="F2" s="9" t="s">
        <v>6</v>
      </c>
      <c r="G2" s="5" t="s">
        <v>46</v>
      </c>
      <c r="K2" s="9" t="s">
        <v>7</v>
      </c>
      <c r="L2" s="5"/>
      <c r="P2">
        <f>IF(ISBLANK(C4),"",C4)</f>
        <v>3</v>
      </c>
      <c r="Q2" t="str">
        <f t="shared" ref="Q2:Q51" si="0">IF(ISBLANK(A4),"",A4)</f>
        <v/>
      </c>
      <c r="R2" t="str">
        <f t="shared" ref="R2:R51" si="1">IF(ISBLANK(B4),"",B4)</f>
        <v>Keith Alford</v>
      </c>
      <c r="S2" t="str">
        <f>IF(ISBLANK($B$2),"",$B$2)</f>
        <v>Greenwood MS</v>
      </c>
      <c r="T2" s="1" t="str">
        <f>IF(ISBLANK(D4),"",D4)</f>
        <v>12:01.00</v>
      </c>
    </row>
    <row r="3" spans="1:20" ht="15.75" thickTop="1" x14ac:dyDescent="0.25">
      <c r="A3" s="7" t="s">
        <v>4</v>
      </c>
      <c r="B3" s="7" t="s">
        <v>2</v>
      </c>
      <c r="C3" s="8" t="s">
        <v>0</v>
      </c>
      <c r="D3" s="8" t="s">
        <v>13</v>
      </c>
      <c r="F3" s="7" t="s">
        <v>4</v>
      </c>
      <c r="G3" s="7" t="s">
        <v>2</v>
      </c>
      <c r="H3" s="8" t="s">
        <v>0</v>
      </c>
      <c r="I3" s="8" t="s">
        <v>13</v>
      </c>
      <c r="K3" s="7" t="s">
        <v>4</v>
      </c>
      <c r="L3" s="7" t="s">
        <v>2</v>
      </c>
      <c r="M3" s="8" t="s">
        <v>0</v>
      </c>
      <c r="N3" s="8" t="s">
        <v>13</v>
      </c>
      <c r="P3">
        <f t="shared" ref="P3:P51" si="2">IF(ISBLANK(C5),"",C5)</f>
        <v>33</v>
      </c>
      <c r="Q3" t="str">
        <f t="shared" si="0"/>
        <v/>
      </c>
      <c r="R3" t="str">
        <f t="shared" si="1"/>
        <v>Jacob Bishop</v>
      </c>
      <c r="S3" t="str">
        <f t="shared" ref="S3:S51" si="3">IF(ISBLANK($B$2),"",$B$2)</f>
        <v>Greenwood MS</v>
      </c>
      <c r="T3" s="1" t="str">
        <f t="shared" ref="T3:T51" si="4">IF(ISBLANK(D5),"",D5)</f>
        <v>15:43</v>
      </c>
    </row>
    <row r="4" spans="1:20" x14ac:dyDescent="0.25">
      <c r="A4" s="23"/>
      <c r="B4" s="23" t="s">
        <v>18</v>
      </c>
      <c r="C4" s="23">
        <v>3</v>
      </c>
      <c r="D4" s="24" t="str">
        <f>IF(ISBLANK(B4),"",IF(ISBLANK(C4),"",IF(VLOOKUP(B4,'Boys Scoring'!$E$2:$F$151,2,FALSE)="","",VLOOKUP(B4,'Boys Scoring'!$E$2:$F$151,2,FALSE))))</f>
        <v>12:01.00</v>
      </c>
      <c r="E4" s="13"/>
      <c r="F4" s="23"/>
      <c r="G4" s="23" t="s">
        <v>47</v>
      </c>
      <c r="H4" s="23">
        <v>12</v>
      </c>
      <c r="I4" s="24" t="str">
        <f>IF(ISBLANK(G4),"",IF(ISBLANK(H4),"",IF(VLOOKUP(G4,'Boys Scoring'!$E$2:$F$151,2,FALSE)="","",VLOOKUP(G4,'Boys Scoring'!$E$2:$F$151,2,FALSE))))</f>
        <v>13:23</v>
      </c>
      <c r="J4" s="13"/>
      <c r="K4" s="23"/>
      <c r="L4" s="23"/>
      <c r="M4" s="23"/>
      <c r="N4" s="24" t="str">
        <f>IF(ISBLANK(L4),"",IF(ISBLANK(M4),"",IF(VLOOKUP(L4,'Boys Scoring'!$E$2:$F$151,2,FALSE)="","",VLOOKUP(L4,'Boys Scoring'!$E$2:$F$151,2,FALSE))))</f>
        <v/>
      </c>
      <c r="P4">
        <f t="shared" si="2"/>
        <v>37</v>
      </c>
      <c r="Q4" t="str">
        <f t="shared" si="0"/>
        <v/>
      </c>
      <c r="R4" t="str">
        <f t="shared" si="1"/>
        <v>Nick Cassaday</v>
      </c>
      <c r="S4" t="str">
        <f t="shared" si="3"/>
        <v>Greenwood MS</v>
      </c>
      <c r="T4" s="1" t="str">
        <f t="shared" si="4"/>
        <v>16:32</v>
      </c>
    </row>
    <row r="5" spans="1:20" x14ac:dyDescent="0.25">
      <c r="A5" s="25"/>
      <c r="B5" s="25" t="s">
        <v>19</v>
      </c>
      <c r="C5" s="25">
        <v>33</v>
      </c>
      <c r="D5" s="26" t="str">
        <f>IF(ISBLANK(B5),"",IF(ISBLANK(C5),"",IF(VLOOKUP(B5,'Boys Scoring'!$E$2:$F$151,2,FALSE)="","",VLOOKUP(B5,'Boys Scoring'!$E$2:$F$151,2,FALSE))))</f>
        <v>15:43</v>
      </c>
      <c r="E5" s="13"/>
      <c r="F5" s="25"/>
      <c r="G5" s="25" t="s">
        <v>48</v>
      </c>
      <c r="H5" s="25">
        <v>14</v>
      </c>
      <c r="I5" s="26" t="str">
        <f>IF(ISBLANK(G5),"",IF(ISBLANK(H5),"",IF(VLOOKUP(G5,'Boys Scoring'!$E$2:$F$151,2,FALSE)="","",VLOOKUP(G5,'Boys Scoring'!$E$2:$F$151,2,FALSE))))</f>
        <v>13:28</v>
      </c>
      <c r="J5" s="13"/>
      <c r="K5" s="25"/>
      <c r="L5" s="25"/>
      <c r="M5" s="25"/>
      <c r="N5" s="26" t="str">
        <f>IF(ISBLANK(L5),"",IF(ISBLANK(M5),"",IF(VLOOKUP(L5,'Boys Scoring'!$E$2:$F$151,2,FALSE)="","",VLOOKUP(L5,'Boys Scoring'!$E$2:$F$151,2,FALSE))))</f>
        <v/>
      </c>
      <c r="P5">
        <f t="shared" si="2"/>
        <v>34</v>
      </c>
      <c r="Q5" t="str">
        <f t="shared" si="0"/>
        <v/>
      </c>
      <c r="R5" t="str">
        <f t="shared" si="1"/>
        <v>Luke Ellington</v>
      </c>
      <c r="S5" t="str">
        <f t="shared" si="3"/>
        <v>Greenwood MS</v>
      </c>
      <c r="T5" s="1" t="str">
        <f t="shared" si="4"/>
        <v>15:59</v>
      </c>
    </row>
    <row r="6" spans="1:20" x14ac:dyDescent="0.25">
      <c r="A6" s="25"/>
      <c r="B6" s="25" t="s">
        <v>20</v>
      </c>
      <c r="C6" s="25">
        <v>37</v>
      </c>
      <c r="D6" s="26" t="str">
        <f>IF(ISBLANK(B6),"",IF(ISBLANK(C6),"",IF(VLOOKUP(B6,'Boys Scoring'!$E$2:$F$151,2,FALSE)="","",VLOOKUP(B6,'Boys Scoring'!$E$2:$F$151,2,FALSE))))</f>
        <v>16:32</v>
      </c>
      <c r="E6" s="13"/>
      <c r="F6" s="25"/>
      <c r="G6" s="25" t="s">
        <v>84</v>
      </c>
      <c r="H6" s="25">
        <v>1</v>
      </c>
      <c r="I6" s="26" t="str">
        <f>IF(ISBLANK(G6),"",IF(ISBLANK(H6),"",IF(VLOOKUP(G6,'Boys Scoring'!$E$2:$F$151,2,FALSE)="","",VLOOKUP(G6,'Boys Scoring'!$E$2:$F$151,2,FALSE))))</f>
        <v>11:45.87</v>
      </c>
      <c r="J6" s="13"/>
      <c r="K6" s="25"/>
      <c r="L6" s="25"/>
      <c r="M6" s="25"/>
      <c r="N6" s="26" t="str">
        <f>IF(ISBLANK(L6),"",IF(ISBLANK(M6),"",IF(VLOOKUP(L6,'Boys Scoring'!$E$2:$F$151,2,FALSE)="","",VLOOKUP(L6,'Boys Scoring'!$E$2:$F$151,2,FALSE))))</f>
        <v/>
      </c>
      <c r="P6">
        <f t="shared" si="2"/>
        <v>46</v>
      </c>
      <c r="Q6" t="str">
        <f t="shared" si="0"/>
        <v/>
      </c>
      <c r="R6" t="str">
        <f t="shared" si="1"/>
        <v>Jacob Ellington</v>
      </c>
      <c r="S6" t="str">
        <f t="shared" si="3"/>
        <v>Greenwood MS</v>
      </c>
      <c r="T6" s="1" t="str">
        <f t="shared" si="4"/>
        <v>18:48</v>
      </c>
    </row>
    <row r="7" spans="1:20" x14ac:dyDescent="0.25">
      <c r="A7" s="25"/>
      <c r="B7" s="25" t="s">
        <v>21</v>
      </c>
      <c r="C7" s="25">
        <v>34</v>
      </c>
      <c r="D7" s="26" t="str">
        <f>IF(ISBLANK(B7),"",IF(ISBLANK(C7),"",IF(VLOOKUP(B7,'Boys Scoring'!$E$2:$F$151,2,FALSE)="","",VLOOKUP(B7,'Boys Scoring'!$E$2:$F$151,2,FALSE))))</f>
        <v>15:59</v>
      </c>
      <c r="E7" s="13"/>
      <c r="F7" s="25"/>
      <c r="G7" s="25" t="s">
        <v>49</v>
      </c>
      <c r="H7" s="25">
        <v>42</v>
      </c>
      <c r="I7" s="26" t="str">
        <f>IF(ISBLANK(G7),"",IF(ISBLANK(H7),"",IF(VLOOKUP(G7,'Boys Scoring'!$E$2:$F$151,2,FALSE)="","",VLOOKUP(G7,'Boys Scoring'!$E$2:$F$151,2,FALSE))))</f>
        <v>18:01</v>
      </c>
      <c r="J7" s="13"/>
      <c r="K7" s="25"/>
      <c r="L7" s="25"/>
      <c r="M7" s="25"/>
      <c r="N7" s="26" t="str">
        <f>IF(ISBLANK(L7),"",IF(ISBLANK(M7),"",IF(VLOOKUP(L7,'Boys Scoring'!$E$2:$F$151,2,FALSE)="","",VLOOKUP(L7,'Boys Scoring'!$E$2:$F$151,2,FALSE))))</f>
        <v/>
      </c>
      <c r="P7">
        <f t="shared" si="2"/>
        <v>35</v>
      </c>
      <c r="Q7" t="str">
        <f t="shared" si="0"/>
        <v/>
      </c>
      <c r="R7" t="str">
        <f t="shared" si="1"/>
        <v>John Gries</v>
      </c>
      <c r="S7" t="str">
        <f t="shared" si="3"/>
        <v>Greenwood MS</v>
      </c>
      <c r="T7" s="1" t="str">
        <f t="shared" si="4"/>
        <v>16:02</v>
      </c>
    </row>
    <row r="8" spans="1:20" x14ac:dyDescent="0.25">
      <c r="A8" s="25"/>
      <c r="B8" s="25" t="s">
        <v>22</v>
      </c>
      <c r="C8" s="25">
        <v>46</v>
      </c>
      <c r="D8" s="26" t="str">
        <f>IF(ISBLANK(B8),"",IF(ISBLANK(C8),"",IF(VLOOKUP(B8,'Boys Scoring'!$E$2:$F$151,2,FALSE)="","",VLOOKUP(B8,'Boys Scoring'!$E$2:$F$151,2,FALSE))))</f>
        <v>18:48</v>
      </c>
      <c r="E8" s="13"/>
      <c r="F8" s="25"/>
      <c r="G8" s="25" t="s">
        <v>50</v>
      </c>
      <c r="H8" s="25">
        <v>26</v>
      </c>
      <c r="I8" s="26" t="str">
        <f>IF(ISBLANK(G8),"",IF(ISBLANK(H8),"",IF(VLOOKUP(G8,'Boys Scoring'!$E$2:$F$151,2,FALSE)="","",VLOOKUP(G8,'Boys Scoring'!$E$2:$F$151,2,FALSE))))</f>
        <v>15:12</v>
      </c>
      <c r="J8" s="13"/>
      <c r="K8" s="25"/>
      <c r="L8" s="25"/>
      <c r="M8" s="25"/>
      <c r="N8" s="26" t="str">
        <f>IF(ISBLANK(L8),"",IF(ISBLANK(M8),"",IF(VLOOKUP(L8,'Boys Scoring'!$E$2:$F$151,2,FALSE)="","",VLOOKUP(L8,'Boys Scoring'!$E$2:$F$151,2,FALSE))))</f>
        <v/>
      </c>
      <c r="P8">
        <f t="shared" si="2"/>
        <v>45</v>
      </c>
      <c r="Q8" t="str">
        <f t="shared" si="0"/>
        <v/>
      </c>
      <c r="R8" t="str">
        <f t="shared" si="1"/>
        <v>Sam Halpin</v>
      </c>
      <c r="S8" t="str">
        <f t="shared" si="3"/>
        <v>Greenwood MS</v>
      </c>
      <c r="T8" s="1" t="str">
        <f t="shared" si="4"/>
        <v>18:11</v>
      </c>
    </row>
    <row r="9" spans="1:20" x14ac:dyDescent="0.25">
      <c r="A9" s="25"/>
      <c r="B9" s="25" t="s">
        <v>23</v>
      </c>
      <c r="C9" s="25">
        <v>35</v>
      </c>
      <c r="D9" s="26" t="str">
        <f>IF(ISBLANK(B9),"",IF(ISBLANK(C9),"",IF(VLOOKUP(B9,'Boys Scoring'!$E$2:$F$151,2,FALSE)="","",VLOOKUP(B9,'Boys Scoring'!$E$2:$F$151,2,FALSE))))</f>
        <v>16:02</v>
      </c>
      <c r="E9" s="13"/>
      <c r="F9" s="25"/>
      <c r="G9" s="25" t="s">
        <v>51</v>
      </c>
      <c r="H9" s="25">
        <v>51</v>
      </c>
      <c r="I9" s="26" t="str">
        <f>IF(ISBLANK(G9),"",IF(ISBLANK(H9),"",IF(VLOOKUP(G9,'Boys Scoring'!$E$2:$F$151,2,FALSE)="","",VLOOKUP(G9,'Boys Scoring'!$E$2:$F$151,2,FALSE))))</f>
        <v>23:13</v>
      </c>
      <c r="J9" s="13"/>
      <c r="K9" s="25"/>
      <c r="L9" s="25"/>
      <c r="M9" s="25"/>
      <c r="N9" s="26" t="str">
        <f>IF(ISBLANK(L9),"",IF(ISBLANK(M9),"",IF(VLOOKUP(L9,'Boys Scoring'!$E$2:$F$151,2,FALSE)="","",VLOOKUP(L9,'Boys Scoring'!$E$2:$F$151,2,FALSE))))</f>
        <v/>
      </c>
      <c r="P9">
        <f t="shared" si="2"/>
        <v>31</v>
      </c>
      <c r="Q9" t="str">
        <f t="shared" si="0"/>
        <v/>
      </c>
      <c r="R9" t="str">
        <f t="shared" si="1"/>
        <v>Josh Harris</v>
      </c>
      <c r="S9" t="str">
        <f t="shared" si="3"/>
        <v>Greenwood MS</v>
      </c>
      <c r="T9" s="1" t="str">
        <f t="shared" si="4"/>
        <v>15:24</v>
      </c>
    </row>
    <row r="10" spans="1:20" x14ac:dyDescent="0.25">
      <c r="A10" s="25"/>
      <c r="B10" s="25" t="s">
        <v>24</v>
      </c>
      <c r="C10" s="25">
        <v>45</v>
      </c>
      <c r="D10" s="26" t="str">
        <f>IF(ISBLANK(B10),"",IF(ISBLANK(C10),"",IF(VLOOKUP(B10,'Boys Scoring'!$E$2:$F$151,2,FALSE)="","",VLOOKUP(B10,'Boys Scoring'!$E$2:$F$151,2,FALSE))))</f>
        <v>18:11</v>
      </c>
      <c r="E10" s="13"/>
      <c r="F10" s="25"/>
      <c r="G10" s="25" t="s">
        <v>52</v>
      </c>
      <c r="H10" s="25"/>
      <c r="I10" s="26" t="str">
        <f>IF(ISBLANK(G10),"",IF(ISBLANK(H10),"",IF(VLOOKUP(G10,'Boys Scoring'!$E$2:$F$151,2,FALSE)="","",VLOOKUP(G10,'Boys Scoring'!$E$2:$F$151,2,FALSE))))</f>
        <v/>
      </c>
      <c r="J10" s="13"/>
      <c r="K10" s="25"/>
      <c r="L10" s="25"/>
      <c r="M10" s="25"/>
      <c r="N10" s="26" t="str">
        <f>IF(ISBLANK(L10),"",IF(ISBLANK(M10),"",IF(VLOOKUP(L10,'Boys Scoring'!$E$2:$F$151,2,FALSE)="","",VLOOKUP(L10,'Boys Scoring'!$E$2:$F$151,2,FALSE))))</f>
        <v/>
      </c>
      <c r="P10">
        <f t="shared" si="2"/>
        <v>11</v>
      </c>
      <c r="Q10" t="str">
        <f t="shared" si="0"/>
        <v/>
      </c>
      <c r="R10" t="str">
        <f t="shared" si="1"/>
        <v>Bryce Imel</v>
      </c>
      <c r="S10" t="str">
        <f t="shared" si="3"/>
        <v>Greenwood MS</v>
      </c>
      <c r="T10" s="1" t="str">
        <f t="shared" si="4"/>
        <v>13:18</v>
      </c>
    </row>
    <row r="11" spans="1:20" x14ac:dyDescent="0.25">
      <c r="A11" s="25"/>
      <c r="B11" s="25" t="s">
        <v>25</v>
      </c>
      <c r="C11" s="25">
        <v>31</v>
      </c>
      <c r="D11" s="26" t="str">
        <f>IF(ISBLANK(B11),"",IF(ISBLANK(C11),"",IF(VLOOKUP(B11,'Boys Scoring'!$E$2:$F$151,2,FALSE)="","",VLOOKUP(B11,'Boys Scoring'!$E$2:$F$151,2,FALSE))))</f>
        <v>15:24</v>
      </c>
      <c r="E11" s="13"/>
      <c r="F11" s="25"/>
      <c r="G11" s="25" t="s">
        <v>53</v>
      </c>
      <c r="H11" s="25">
        <v>48</v>
      </c>
      <c r="I11" s="26" t="str">
        <f>IF(ISBLANK(G11),"",IF(ISBLANK(H11),"",IF(VLOOKUP(G11,'Boys Scoring'!$E$2:$F$151,2,FALSE)="","",VLOOKUP(G11,'Boys Scoring'!$E$2:$F$151,2,FALSE))))</f>
        <v>21:12</v>
      </c>
      <c r="J11" s="13"/>
      <c r="K11" s="25"/>
      <c r="L11" s="25"/>
      <c r="M11" s="25"/>
      <c r="N11" s="26" t="str">
        <f>IF(ISBLANK(L11),"",IF(ISBLANK(M11),"",IF(VLOOKUP(L11,'Boys Scoring'!$E$2:$F$151,2,FALSE)="","",VLOOKUP(L11,'Boys Scoring'!$E$2:$F$151,2,FALSE))))</f>
        <v/>
      </c>
      <c r="P11">
        <f t="shared" si="2"/>
        <v>36</v>
      </c>
      <c r="Q11" t="str">
        <f t="shared" si="0"/>
        <v/>
      </c>
      <c r="R11" t="str">
        <f t="shared" si="1"/>
        <v>Garrett Lapinski</v>
      </c>
      <c r="S11" t="str">
        <f t="shared" si="3"/>
        <v>Greenwood MS</v>
      </c>
      <c r="T11" s="1" t="str">
        <f t="shared" si="4"/>
        <v>16:31</v>
      </c>
    </row>
    <row r="12" spans="1:20" x14ac:dyDescent="0.25">
      <c r="A12" s="25"/>
      <c r="B12" s="25" t="s">
        <v>26</v>
      </c>
      <c r="C12" s="25">
        <v>11</v>
      </c>
      <c r="D12" s="26" t="str">
        <f>IF(ISBLANK(B12),"",IF(ISBLANK(C12),"",IF(VLOOKUP(B12,'Boys Scoring'!$E$2:$F$151,2,FALSE)="","",VLOOKUP(B12,'Boys Scoring'!$E$2:$F$151,2,FALSE))))</f>
        <v>13:18</v>
      </c>
      <c r="E12" s="13"/>
      <c r="F12" s="25"/>
      <c r="G12" s="25" t="s">
        <v>54</v>
      </c>
      <c r="H12" s="25">
        <v>50</v>
      </c>
      <c r="I12" s="26" t="str">
        <f>IF(ISBLANK(G12),"",IF(ISBLANK(H12),"",IF(VLOOKUP(G12,'Boys Scoring'!$E$2:$F$151,2,FALSE)="","",VLOOKUP(G12,'Boys Scoring'!$E$2:$F$151,2,FALSE))))</f>
        <v>22:51</v>
      </c>
      <c r="J12" s="13"/>
      <c r="K12" s="25"/>
      <c r="L12" s="25"/>
      <c r="M12" s="25"/>
      <c r="N12" s="26" t="str">
        <f>IF(ISBLANK(L12),"",IF(ISBLANK(M12),"",IF(VLOOKUP(L12,'Boys Scoring'!$E$2:$F$151,2,FALSE)="","",VLOOKUP(L12,'Boys Scoring'!$E$2:$F$151,2,FALSE))))</f>
        <v/>
      </c>
      <c r="P12">
        <f t="shared" si="2"/>
        <v>17</v>
      </c>
      <c r="Q12" t="str">
        <f t="shared" si="0"/>
        <v/>
      </c>
      <c r="R12" t="str">
        <f t="shared" si="1"/>
        <v>Elijah McCauley</v>
      </c>
      <c r="S12" t="str">
        <f t="shared" si="3"/>
        <v>Greenwood MS</v>
      </c>
      <c r="T12" s="1" t="str">
        <f t="shared" si="4"/>
        <v>13:34</v>
      </c>
    </row>
    <row r="13" spans="1:20" x14ac:dyDescent="0.25">
      <c r="A13" s="25"/>
      <c r="B13" s="25" t="s">
        <v>27</v>
      </c>
      <c r="C13" s="25">
        <v>36</v>
      </c>
      <c r="D13" s="26" t="str">
        <f>IF(ISBLANK(B13),"",IF(ISBLANK(C13),"",IF(VLOOKUP(B13,'Boys Scoring'!$E$2:$F$151,2,FALSE)="","",VLOOKUP(B13,'Boys Scoring'!$E$2:$F$151,2,FALSE))))</f>
        <v>16:31</v>
      </c>
      <c r="E13" s="13"/>
      <c r="F13" s="25"/>
      <c r="G13" s="25" t="s">
        <v>55</v>
      </c>
      <c r="H13" s="25">
        <v>24</v>
      </c>
      <c r="I13" s="26" t="str">
        <f>IF(ISBLANK(G13),"",IF(ISBLANK(H13),"",IF(VLOOKUP(G13,'Boys Scoring'!$E$2:$F$151,2,FALSE)="","",VLOOKUP(G13,'Boys Scoring'!$E$2:$F$151,2,FALSE))))</f>
        <v>14:53</v>
      </c>
      <c r="J13" s="13"/>
      <c r="K13" s="25"/>
      <c r="L13" s="25"/>
      <c r="M13" s="25"/>
      <c r="N13" s="26" t="str">
        <f>IF(ISBLANK(L13),"",IF(ISBLANK(M13),"",IF(VLOOKUP(L13,'Boys Scoring'!$E$2:$F$151,2,FALSE)="","",VLOOKUP(L13,'Boys Scoring'!$E$2:$F$151,2,FALSE))))</f>
        <v/>
      </c>
      <c r="P13">
        <f t="shared" si="2"/>
        <v>6</v>
      </c>
      <c r="Q13" t="str">
        <f t="shared" si="0"/>
        <v/>
      </c>
      <c r="R13" t="str">
        <f t="shared" si="1"/>
        <v>Harrison Stilley</v>
      </c>
      <c r="S13" t="str">
        <f t="shared" si="3"/>
        <v>Greenwood MS</v>
      </c>
      <c r="T13" s="1" t="str">
        <f t="shared" si="4"/>
        <v>12:32.95</v>
      </c>
    </row>
    <row r="14" spans="1:20" x14ac:dyDescent="0.25">
      <c r="A14" s="25"/>
      <c r="B14" s="25" t="s">
        <v>28</v>
      </c>
      <c r="C14" s="25">
        <v>17</v>
      </c>
      <c r="D14" s="26" t="str">
        <f>IF(ISBLANK(B14),"",IF(ISBLANK(C14),"",IF(VLOOKUP(B14,'Boys Scoring'!$E$2:$F$151,2,FALSE)="","",VLOOKUP(B14,'Boys Scoring'!$E$2:$F$151,2,FALSE))))</f>
        <v>13:34</v>
      </c>
      <c r="E14" s="13"/>
      <c r="F14" s="25"/>
      <c r="G14" s="25" t="s">
        <v>56</v>
      </c>
      <c r="H14" s="25">
        <v>15</v>
      </c>
      <c r="I14" s="26" t="str">
        <f>IF(ISBLANK(G14),"",IF(ISBLANK(H14),"",IF(VLOOKUP(G14,'Boys Scoring'!$E$2:$F$151,2,FALSE)="","",VLOOKUP(G14,'Boys Scoring'!$E$2:$F$151,2,FALSE))))</f>
        <v>13:32</v>
      </c>
      <c r="J14" s="13"/>
      <c r="K14" s="25"/>
      <c r="L14" s="25"/>
      <c r="M14" s="25"/>
      <c r="N14" s="26" t="str">
        <f>IF(ISBLANK(L14),"",IF(ISBLANK(M14),"",IF(VLOOKUP(L14,'Boys Scoring'!$E$2:$F$151,2,FALSE)="","",VLOOKUP(L14,'Boys Scoring'!$E$2:$F$151,2,FALSE))))</f>
        <v/>
      </c>
      <c r="P14">
        <f t="shared" si="2"/>
        <v>47</v>
      </c>
      <c r="Q14" t="str">
        <f t="shared" si="0"/>
        <v/>
      </c>
      <c r="R14" t="str">
        <f t="shared" si="1"/>
        <v>Kori Turley</v>
      </c>
      <c r="S14" t="str">
        <f t="shared" si="3"/>
        <v>Greenwood MS</v>
      </c>
      <c r="T14" s="1" t="str">
        <f t="shared" si="4"/>
        <v>18:55</v>
      </c>
    </row>
    <row r="15" spans="1:20" x14ac:dyDescent="0.25">
      <c r="A15" s="25"/>
      <c r="B15" s="25" t="s">
        <v>29</v>
      </c>
      <c r="C15" s="25">
        <v>6</v>
      </c>
      <c r="D15" s="26" t="str">
        <f>IF(ISBLANK(B15),"",IF(ISBLANK(C15),"",IF(VLOOKUP(B15,'Boys Scoring'!$E$2:$F$151,2,FALSE)="","",VLOOKUP(B15,'Boys Scoring'!$E$2:$F$151,2,FALSE))))</f>
        <v>12:32.95</v>
      </c>
      <c r="E15" s="13"/>
      <c r="F15" s="25"/>
      <c r="G15" s="25" t="s">
        <v>57</v>
      </c>
      <c r="H15" s="25">
        <v>49</v>
      </c>
      <c r="I15" s="26" t="str">
        <f>IF(ISBLANK(G15),"",IF(ISBLANK(H15),"",IF(VLOOKUP(G15,'Boys Scoring'!$E$2:$F$151,2,FALSE)="","",VLOOKUP(G15,'Boys Scoring'!$E$2:$F$151,2,FALSE))))</f>
        <v>22:44</v>
      </c>
      <c r="J15" s="13"/>
      <c r="K15" s="25"/>
      <c r="L15" s="25"/>
      <c r="M15" s="25"/>
      <c r="N15" s="26" t="str">
        <f>IF(ISBLANK(L15),"",IF(ISBLANK(M15),"",IF(VLOOKUP(L15,'Boys Scoring'!$E$2:$F$151,2,FALSE)="","",VLOOKUP(L15,'Boys Scoring'!$E$2:$F$151,2,FALSE))))</f>
        <v/>
      </c>
      <c r="P15">
        <f t="shared" si="2"/>
        <v>22</v>
      </c>
      <c r="Q15" t="str">
        <f t="shared" si="0"/>
        <v/>
      </c>
      <c r="R15" t="str">
        <f t="shared" si="1"/>
        <v>Dawson Vogel</v>
      </c>
      <c r="S15" t="str">
        <f t="shared" si="3"/>
        <v>Greenwood MS</v>
      </c>
      <c r="T15" s="1" t="str">
        <f t="shared" si="4"/>
        <v>14:36</v>
      </c>
    </row>
    <row r="16" spans="1:20" x14ac:dyDescent="0.25">
      <c r="A16" s="25"/>
      <c r="B16" s="25" t="s">
        <v>30</v>
      </c>
      <c r="C16" s="25">
        <v>47</v>
      </c>
      <c r="D16" s="26" t="str">
        <f>IF(ISBLANK(B16),"",IF(ISBLANK(C16),"",IF(VLOOKUP(B16,'Boys Scoring'!$E$2:$F$151,2,FALSE)="","",VLOOKUP(B16,'Boys Scoring'!$E$2:$F$151,2,FALSE))))</f>
        <v>18:55</v>
      </c>
      <c r="E16" s="13"/>
      <c r="F16" s="25"/>
      <c r="G16" s="25" t="s">
        <v>58</v>
      </c>
      <c r="H16" s="25">
        <v>32</v>
      </c>
      <c r="I16" s="26" t="str">
        <f>IF(ISBLANK(G16),"",IF(ISBLANK(H16),"",IF(VLOOKUP(G16,'Boys Scoring'!$E$2:$F$151,2,FALSE)="","",VLOOKUP(G16,'Boys Scoring'!$E$2:$F$151,2,FALSE))))</f>
        <v>15:38</v>
      </c>
      <c r="J16" s="13"/>
      <c r="K16" s="25"/>
      <c r="L16" s="25"/>
      <c r="M16" s="25"/>
      <c r="N16" s="26" t="str">
        <f>IF(ISBLANK(L16),"",IF(ISBLANK(M16),"",IF(VLOOKUP(L16,'Boys Scoring'!$E$2:$F$151,2,FALSE)="","",VLOOKUP(L16,'Boys Scoring'!$E$2:$F$151,2,FALSE))))</f>
        <v/>
      </c>
      <c r="P16">
        <f t="shared" si="2"/>
        <v>13</v>
      </c>
      <c r="Q16" t="str">
        <f t="shared" si="0"/>
        <v/>
      </c>
      <c r="R16" t="str">
        <f t="shared" si="1"/>
        <v>Anthony Walker</v>
      </c>
      <c r="S16" t="str">
        <f t="shared" si="3"/>
        <v>Greenwood MS</v>
      </c>
      <c r="T16" s="1" t="str">
        <f t="shared" si="4"/>
        <v>13:26</v>
      </c>
    </row>
    <row r="17" spans="1:20" x14ac:dyDescent="0.25">
      <c r="A17" s="25"/>
      <c r="B17" s="25" t="s">
        <v>31</v>
      </c>
      <c r="C17" s="25">
        <v>22</v>
      </c>
      <c r="D17" s="26" t="str">
        <f>IF(ISBLANK(B17),"",IF(ISBLANK(C17),"",IF(VLOOKUP(B17,'Boys Scoring'!$E$2:$F$151,2,FALSE)="","",VLOOKUP(B17,'Boys Scoring'!$E$2:$F$151,2,FALSE))))</f>
        <v>14:36</v>
      </c>
      <c r="E17" s="13"/>
      <c r="F17" s="25"/>
      <c r="G17" s="25" t="s">
        <v>181</v>
      </c>
      <c r="H17" s="25">
        <v>16</v>
      </c>
      <c r="I17" s="26" t="str">
        <f>IF(ISBLANK(G17),"",IF(ISBLANK(H17),"",IF(VLOOKUP(G17,'Boys Scoring'!$E$2:$F$151,2,FALSE)="","",VLOOKUP(G17,'Boys Scoring'!$E$2:$F$151,2,FALSE))))</f>
        <v>13:33</v>
      </c>
      <c r="J17" s="13"/>
      <c r="K17" s="25"/>
      <c r="L17" s="25"/>
      <c r="M17" s="25"/>
      <c r="N17" s="26" t="str">
        <f>IF(ISBLANK(L17),"",IF(ISBLANK(M17),"",IF(VLOOKUP(L17,'Boys Scoring'!$E$2:$F$151,2,FALSE)="","",VLOOKUP(L17,'Boys Scoring'!$E$2:$F$151,2,FALSE))))</f>
        <v/>
      </c>
      <c r="P17">
        <f t="shared" si="2"/>
        <v>7</v>
      </c>
      <c r="Q17" t="str">
        <f t="shared" si="0"/>
        <v/>
      </c>
      <c r="R17" t="str">
        <f t="shared" si="1"/>
        <v>Conner Watson</v>
      </c>
      <c r="S17" t="str">
        <f t="shared" si="3"/>
        <v>Greenwood MS</v>
      </c>
      <c r="T17" s="1" t="str">
        <f t="shared" si="4"/>
        <v>12:48.72</v>
      </c>
    </row>
    <row r="18" spans="1:20" x14ac:dyDescent="0.25">
      <c r="A18" s="25"/>
      <c r="B18" s="25" t="s">
        <v>32</v>
      </c>
      <c r="C18" s="25">
        <v>13</v>
      </c>
      <c r="D18" s="26" t="str">
        <f>IF(ISBLANK(B18),"",IF(ISBLANK(C18),"",IF(VLOOKUP(B18,'Boys Scoring'!$E$2:$F$151,2,FALSE)="","",VLOOKUP(B18,'Boys Scoring'!$E$2:$F$151,2,FALSE))))</f>
        <v>13:26</v>
      </c>
      <c r="E18" s="13"/>
      <c r="F18" s="25"/>
      <c r="G18" s="25" t="s">
        <v>59</v>
      </c>
      <c r="H18" s="25"/>
      <c r="I18" s="26" t="str">
        <f>IF(ISBLANK(G18),"",IF(ISBLANK(H18),"",IF(VLOOKUP(G18,'Boys Scoring'!$E$2:$F$151,2,FALSE)="","",VLOOKUP(G18,'Boys Scoring'!$E$2:$F$151,2,FALSE))))</f>
        <v/>
      </c>
      <c r="J18" s="13"/>
      <c r="K18" s="25"/>
      <c r="L18" s="25"/>
      <c r="M18" s="25"/>
      <c r="N18" s="26" t="str">
        <f>IF(ISBLANK(L18),"",IF(ISBLANK(M18),"",IF(VLOOKUP(L18,'Boys Scoring'!$E$2:$F$151,2,FALSE)="","",VLOOKUP(L18,'Boys Scoring'!$E$2:$F$151,2,FALSE))))</f>
        <v/>
      </c>
      <c r="P18" t="str">
        <f t="shared" si="2"/>
        <v/>
      </c>
      <c r="Q18" t="str">
        <f t="shared" si="0"/>
        <v/>
      </c>
      <c r="R18" t="str">
        <f t="shared" si="1"/>
        <v/>
      </c>
      <c r="S18" t="str">
        <f t="shared" si="3"/>
        <v>Greenwood MS</v>
      </c>
      <c r="T18" s="1" t="str">
        <f t="shared" si="4"/>
        <v/>
      </c>
    </row>
    <row r="19" spans="1:20" x14ac:dyDescent="0.25">
      <c r="A19" s="25"/>
      <c r="B19" s="25" t="s">
        <v>216</v>
      </c>
      <c r="C19" s="25">
        <v>7</v>
      </c>
      <c r="D19" s="26" t="str">
        <f>IF(ISBLANK(B19),"",IF(ISBLANK(C19),"",IF(VLOOKUP(B19,'Boys Scoring'!$E$2:$F$151,2,FALSE)="","",VLOOKUP(B19,'Boys Scoring'!$E$2:$F$151,2,FALSE))))</f>
        <v>12:48.72</v>
      </c>
      <c r="E19" s="13"/>
      <c r="F19" s="25"/>
      <c r="G19" s="25" t="s">
        <v>60</v>
      </c>
      <c r="H19" s="25">
        <v>28</v>
      </c>
      <c r="I19" s="26" t="str">
        <f>IF(ISBLANK(G19),"",IF(ISBLANK(H19),"",IF(VLOOKUP(G19,'Boys Scoring'!$E$2:$F$151,2,FALSE)="","",VLOOKUP(G19,'Boys Scoring'!$E$2:$F$151,2,FALSE))))</f>
        <v>15:15</v>
      </c>
      <c r="J19" s="13"/>
      <c r="K19" s="25"/>
      <c r="L19" s="25"/>
      <c r="M19" s="25"/>
      <c r="N19" s="26" t="str">
        <f>IF(ISBLANK(L19),"",IF(ISBLANK(M19),"",IF(VLOOKUP(L19,'Boys Scoring'!$E$2:$F$151,2,FALSE)="","",VLOOKUP(L19,'Boys Scoring'!$E$2:$F$151,2,FALSE))))</f>
        <v/>
      </c>
      <c r="P19" t="str">
        <f t="shared" si="2"/>
        <v/>
      </c>
      <c r="Q19" t="str">
        <f t="shared" si="0"/>
        <v/>
      </c>
      <c r="R19" t="str">
        <f t="shared" si="1"/>
        <v/>
      </c>
      <c r="S19" t="str">
        <f t="shared" si="3"/>
        <v>Greenwood MS</v>
      </c>
      <c r="T19" s="1" t="str">
        <f t="shared" si="4"/>
        <v/>
      </c>
    </row>
    <row r="20" spans="1:20" x14ac:dyDescent="0.25">
      <c r="A20" s="25"/>
      <c r="B20" s="25"/>
      <c r="C20" s="25"/>
      <c r="D20" s="26" t="str">
        <f>IF(ISBLANK(B20),"",IF(ISBLANK(C20),"",IF(VLOOKUP(B20,'Boys Scoring'!$E$2:$F$151,2,FALSE)="","",VLOOKUP(B20,'Boys Scoring'!$E$2:$F$151,2,FALSE))))</f>
        <v/>
      </c>
      <c r="E20" s="13"/>
      <c r="F20" s="25"/>
      <c r="G20" s="25" t="s">
        <v>61</v>
      </c>
      <c r="H20" s="25">
        <v>39</v>
      </c>
      <c r="I20" s="26" t="str">
        <f>IF(ISBLANK(G20),"",IF(ISBLANK(H20),"",IF(VLOOKUP(G20,'Boys Scoring'!$E$2:$F$151,2,FALSE)="","",VLOOKUP(G20,'Boys Scoring'!$E$2:$F$151,2,FALSE))))</f>
        <v>16:50</v>
      </c>
      <c r="J20" s="13"/>
      <c r="K20" s="25"/>
      <c r="L20" s="25"/>
      <c r="M20" s="25"/>
      <c r="N20" s="26" t="str">
        <f>IF(ISBLANK(L20),"",IF(ISBLANK(M20),"",IF(VLOOKUP(L20,'Boys Scoring'!$E$2:$F$151,2,FALSE)="","",VLOOKUP(L20,'Boys Scoring'!$E$2:$F$151,2,FALSE))))</f>
        <v/>
      </c>
      <c r="P20" t="str">
        <f t="shared" si="2"/>
        <v/>
      </c>
      <c r="Q20" t="str">
        <f t="shared" si="0"/>
        <v/>
      </c>
      <c r="R20" t="str">
        <f t="shared" si="1"/>
        <v/>
      </c>
      <c r="S20" t="str">
        <f t="shared" si="3"/>
        <v>Greenwood MS</v>
      </c>
      <c r="T20" s="1" t="str">
        <f t="shared" si="4"/>
        <v/>
      </c>
    </row>
    <row r="21" spans="1:20" x14ac:dyDescent="0.25">
      <c r="A21" s="25"/>
      <c r="B21" s="25"/>
      <c r="C21" s="25"/>
      <c r="D21" s="26" t="str">
        <f>IF(ISBLANK(B21),"",IF(ISBLANK(C21),"",IF(VLOOKUP(B21,'Boys Scoring'!$E$2:$F$151,2,FALSE)="","",VLOOKUP(B21,'Boys Scoring'!$E$2:$F$151,2,FALSE))))</f>
        <v/>
      </c>
      <c r="E21" s="13"/>
      <c r="F21" s="25"/>
      <c r="G21" s="25" t="s">
        <v>62</v>
      </c>
      <c r="H21" s="25">
        <v>44</v>
      </c>
      <c r="I21" s="26" t="str">
        <f>IF(ISBLANK(G21),"",IF(ISBLANK(H21),"",IF(VLOOKUP(G21,'Boys Scoring'!$E$2:$F$151,2,FALSE)="","",VLOOKUP(G21,'Boys Scoring'!$E$2:$F$151,2,FALSE))))</f>
        <v>18:11</v>
      </c>
      <c r="J21" s="13"/>
      <c r="K21" s="25"/>
      <c r="L21" s="25"/>
      <c r="M21" s="25"/>
      <c r="N21" s="26" t="str">
        <f>IF(ISBLANK(L21),"",IF(ISBLANK(M21),"",IF(VLOOKUP(L21,'Boys Scoring'!$E$2:$F$151,2,FALSE)="","",VLOOKUP(L21,'Boys Scoring'!$E$2:$F$151,2,FALSE))))</f>
        <v/>
      </c>
      <c r="P21" t="str">
        <f t="shared" si="2"/>
        <v/>
      </c>
      <c r="Q21" t="str">
        <f t="shared" si="0"/>
        <v/>
      </c>
      <c r="R21" t="str">
        <f t="shared" si="1"/>
        <v/>
      </c>
      <c r="S21" t="str">
        <f t="shared" si="3"/>
        <v>Greenwood MS</v>
      </c>
      <c r="T21" s="1" t="str">
        <f t="shared" si="4"/>
        <v/>
      </c>
    </row>
    <row r="22" spans="1:20" x14ac:dyDescent="0.25">
      <c r="A22" s="25"/>
      <c r="B22" s="25"/>
      <c r="C22" s="25"/>
      <c r="D22" s="26" t="str">
        <f>IF(ISBLANK(B22),"",IF(ISBLANK(C22),"",IF(VLOOKUP(B22,'Boys Scoring'!$E$2:$F$151,2,FALSE)="","",VLOOKUP(B22,'Boys Scoring'!$E$2:$F$151,2,FALSE))))</f>
        <v/>
      </c>
      <c r="E22" s="13"/>
      <c r="F22" s="25"/>
      <c r="G22" s="25" t="s">
        <v>63</v>
      </c>
      <c r="H22" s="25">
        <v>4</v>
      </c>
      <c r="I22" s="26" t="str">
        <f>IF(ISBLANK(G22),"",IF(ISBLANK(H22),"",IF(VLOOKUP(G22,'Boys Scoring'!$E$2:$F$151,2,FALSE)="","",VLOOKUP(G22,'Boys Scoring'!$E$2:$F$151,2,FALSE))))</f>
        <v>12:17.86</v>
      </c>
      <c r="J22" s="13"/>
      <c r="K22" s="25"/>
      <c r="L22" s="25"/>
      <c r="M22" s="25"/>
      <c r="N22" s="26" t="str">
        <f>IF(ISBLANK(L22),"",IF(ISBLANK(M22),"",IF(VLOOKUP(L22,'Boys Scoring'!$E$2:$F$151,2,FALSE)="","",VLOOKUP(L22,'Boys Scoring'!$E$2:$F$151,2,FALSE))))</f>
        <v/>
      </c>
      <c r="P22" t="str">
        <f t="shared" si="2"/>
        <v/>
      </c>
      <c r="Q22" t="str">
        <f t="shared" si="0"/>
        <v/>
      </c>
      <c r="R22" t="str">
        <f t="shared" si="1"/>
        <v/>
      </c>
      <c r="S22" t="str">
        <f t="shared" si="3"/>
        <v>Greenwood MS</v>
      </c>
      <c r="T22" s="1" t="str">
        <f t="shared" si="4"/>
        <v/>
      </c>
    </row>
    <row r="23" spans="1:20" x14ac:dyDescent="0.25">
      <c r="A23" s="25"/>
      <c r="B23" s="25"/>
      <c r="C23" s="25"/>
      <c r="D23" s="26" t="str">
        <f>IF(ISBLANK(B23),"",IF(ISBLANK(C23),"",IF(VLOOKUP(B23,'Boys Scoring'!$E$2:$F$151,2,FALSE)="","",VLOOKUP(B23,'Boys Scoring'!$E$2:$F$151,2,FALSE))))</f>
        <v/>
      </c>
      <c r="E23" s="13"/>
      <c r="F23" s="25"/>
      <c r="G23" s="25" t="s">
        <v>64</v>
      </c>
      <c r="H23" s="25">
        <v>10</v>
      </c>
      <c r="I23" s="26" t="str">
        <f>IF(ISBLANK(G23),"",IF(ISBLANK(H23),"",IF(VLOOKUP(G23,'Boys Scoring'!$E$2:$F$151,2,FALSE)="","",VLOOKUP(G23,'Boys Scoring'!$E$2:$F$151,2,FALSE))))</f>
        <v>13:12</v>
      </c>
      <c r="J23" s="13"/>
      <c r="K23" s="25"/>
      <c r="L23" s="25"/>
      <c r="M23" s="25"/>
      <c r="N23" s="26" t="str">
        <f>IF(ISBLANK(L23),"",IF(ISBLANK(M23),"",IF(VLOOKUP(L23,'Boys Scoring'!$E$2:$F$151,2,FALSE)="","",VLOOKUP(L23,'Boys Scoring'!$E$2:$F$151,2,FALSE))))</f>
        <v/>
      </c>
      <c r="P23" t="str">
        <f t="shared" si="2"/>
        <v/>
      </c>
      <c r="Q23" t="str">
        <f t="shared" si="0"/>
        <v/>
      </c>
      <c r="R23" t="str">
        <f t="shared" si="1"/>
        <v/>
      </c>
      <c r="S23" t="str">
        <f t="shared" si="3"/>
        <v>Greenwood MS</v>
      </c>
      <c r="T23" s="1" t="str">
        <f t="shared" si="4"/>
        <v/>
      </c>
    </row>
    <row r="24" spans="1:20" x14ac:dyDescent="0.25">
      <c r="A24" s="25"/>
      <c r="B24" s="25"/>
      <c r="C24" s="25"/>
      <c r="D24" s="26" t="str">
        <f>IF(ISBLANK(B24),"",IF(ISBLANK(C24),"",IF(VLOOKUP(B24,'Boys Scoring'!$E$2:$F$151,2,FALSE)="","",VLOOKUP(B24,'Boys Scoring'!$E$2:$F$151,2,FALSE))))</f>
        <v/>
      </c>
      <c r="E24" s="13"/>
      <c r="F24" s="25"/>
      <c r="G24" s="25" t="s">
        <v>65</v>
      </c>
      <c r="H24" s="25">
        <v>23</v>
      </c>
      <c r="I24" s="26" t="str">
        <f>IF(ISBLANK(G24),"",IF(ISBLANK(H24),"",IF(VLOOKUP(G24,'Boys Scoring'!$E$2:$F$151,2,FALSE)="","",VLOOKUP(G24,'Boys Scoring'!$E$2:$F$151,2,FALSE))))</f>
        <v>14:50</v>
      </c>
      <c r="J24" s="13"/>
      <c r="K24" s="25"/>
      <c r="L24" s="25"/>
      <c r="M24" s="25"/>
      <c r="N24" s="26" t="str">
        <f>IF(ISBLANK(L24),"",IF(ISBLANK(M24),"",IF(VLOOKUP(L24,'Boys Scoring'!$E$2:$F$151,2,FALSE)="","",VLOOKUP(L24,'Boys Scoring'!$E$2:$F$151,2,FALSE))))</f>
        <v/>
      </c>
      <c r="P24" t="str">
        <f t="shared" si="2"/>
        <v/>
      </c>
      <c r="Q24" t="str">
        <f t="shared" si="0"/>
        <v/>
      </c>
      <c r="R24" t="str">
        <f t="shared" si="1"/>
        <v/>
      </c>
      <c r="S24" t="str">
        <f t="shared" si="3"/>
        <v>Greenwood MS</v>
      </c>
      <c r="T24" s="1" t="str">
        <f t="shared" si="4"/>
        <v/>
      </c>
    </row>
    <row r="25" spans="1:20" x14ac:dyDescent="0.25">
      <c r="A25" s="25"/>
      <c r="B25" s="25"/>
      <c r="C25" s="25"/>
      <c r="D25" s="26" t="str">
        <f>IF(ISBLANK(B25),"",IF(ISBLANK(C25),"",IF(VLOOKUP(B25,'Boys Scoring'!$E$2:$F$151,2,FALSE)="","",VLOOKUP(B25,'Boys Scoring'!$E$2:$F$151,2,FALSE))))</f>
        <v/>
      </c>
      <c r="E25" s="13"/>
      <c r="F25" s="25"/>
      <c r="G25" s="25" t="s">
        <v>66</v>
      </c>
      <c r="H25" s="25">
        <v>29</v>
      </c>
      <c r="I25" s="26" t="str">
        <f>IF(ISBLANK(G25),"",IF(ISBLANK(H25),"",IF(VLOOKUP(G25,'Boys Scoring'!$E$2:$F$151,2,FALSE)="","",VLOOKUP(G25,'Boys Scoring'!$E$2:$F$151,2,FALSE))))</f>
        <v>15:16</v>
      </c>
      <c r="J25" s="13"/>
      <c r="K25" s="25"/>
      <c r="L25" s="25"/>
      <c r="M25" s="25"/>
      <c r="N25" s="26" t="str">
        <f>IF(ISBLANK(L25),"",IF(ISBLANK(M25),"",IF(VLOOKUP(L25,'Boys Scoring'!$E$2:$F$151,2,FALSE)="","",VLOOKUP(L25,'Boys Scoring'!$E$2:$F$151,2,FALSE))))</f>
        <v/>
      </c>
      <c r="P25" t="str">
        <f t="shared" si="2"/>
        <v/>
      </c>
      <c r="Q25" t="str">
        <f t="shared" si="0"/>
        <v/>
      </c>
      <c r="R25" t="str">
        <f t="shared" si="1"/>
        <v/>
      </c>
      <c r="S25" t="str">
        <f t="shared" si="3"/>
        <v>Greenwood MS</v>
      </c>
      <c r="T25" s="1" t="str">
        <f t="shared" si="4"/>
        <v/>
      </c>
    </row>
    <row r="26" spans="1:20" x14ac:dyDescent="0.25">
      <c r="A26" s="25"/>
      <c r="B26" s="25"/>
      <c r="C26" s="25"/>
      <c r="D26" s="26" t="str">
        <f>IF(ISBLANK(B26),"",IF(ISBLANK(C26),"",IF(VLOOKUP(B26,'Boys Scoring'!$E$2:$F$151,2,FALSE)="","",VLOOKUP(B26,'Boys Scoring'!$E$2:$F$151,2,FALSE))))</f>
        <v/>
      </c>
      <c r="E26" s="13"/>
      <c r="F26" s="25"/>
      <c r="G26" s="25" t="s">
        <v>114</v>
      </c>
      <c r="H26" s="25">
        <v>9</v>
      </c>
      <c r="I26" s="26" t="str">
        <f>IF(ISBLANK(G26),"",IF(ISBLANK(H26),"",IF(VLOOKUP(G26,'Boys Scoring'!$E$2:$F$151,2,FALSE)="","",VLOOKUP(G26,'Boys Scoring'!$E$2:$F$151,2,FALSE))))</f>
        <v>13:10</v>
      </c>
      <c r="J26" s="13"/>
      <c r="K26" s="25"/>
      <c r="L26" s="25"/>
      <c r="M26" s="25"/>
      <c r="N26" s="26" t="str">
        <f>IF(ISBLANK(L26),"",IF(ISBLANK(M26),"",IF(VLOOKUP(L26,'Boys Scoring'!$E$2:$F$151,2,FALSE)="","",VLOOKUP(L26,'Boys Scoring'!$E$2:$F$151,2,FALSE))))</f>
        <v/>
      </c>
      <c r="P26" t="str">
        <f t="shared" si="2"/>
        <v/>
      </c>
      <c r="Q26" t="str">
        <f t="shared" si="0"/>
        <v/>
      </c>
      <c r="R26" t="str">
        <f t="shared" si="1"/>
        <v/>
      </c>
      <c r="S26" t="str">
        <f t="shared" si="3"/>
        <v>Greenwood MS</v>
      </c>
      <c r="T26" s="1" t="str">
        <f t="shared" si="4"/>
        <v/>
      </c>
    </row>
    <row r="27" spans="1:20" x14ac:dyDescent="0.25">
      <c r="A27" s="25"/>
      <c r="B27" s="25"/>
      <c r="C27" s="25"/>
      <c r="D27" s="26" t="str">
        <f>IF(ISBLANK(B27),"",IF(ISBLANK(C27),"",IF(VLOOKUP(B27,'Boys Scoring'!$E$2:$F$151,2,FALSE)="","",VLOOKUP(B27,'Boys Scoring'!$E$2:$F$151,2,FALSE))))</f>
        <v/>
      </c>
      <c r="E27" s="13"/>
      <c r="F27" s="25"/>
      <c r="G27" s="25" t="s">
        <v>67</v>
      </c>
      <c r="H27" s="25">
        <v>38</v>
      </c>
      <c r="I27" s="26" t="str">
        <f>IF(ISBLANK(G27),"",IF(ISBLANK(H27),"",IF(VLOOKUP(G27,'Boys Scoring'!$E$2:$F$151,2,FALSE)="","",VLOOKUP(G27,'Boys Scoring'!$E$2:$F$151,2,FALSE))))</f>
        <v>16:44</v>
      </c>
      <c r="J27" s="13"/>
      <c r="K27" s="25"/>
      <c r="L27" s="25"/>
      <c r="M27" s="25"/>
      <c r="N27" s="26" t="str">
        <f>IF(ISBLANK(L27),"",IF(ISBLANK(M27),"",IF(VLOOKUP(L27,'Boys Scoring'!$E$2:$F$151,2,FALSE)="","",VLOOKUP(L27,'Boys Scoring'!$E$2:$F$151,2,FALSE))))</f>
        <v/>
      </c>
      <c r="P27" t="str">
        <f t="shared" si="2"/>
        <v/>
      </c>
      <c r="Q27" t="str">
        <f t="shared" si="0"/>
        <v/>
      </c>
      <c r="R27" t="str">
        <f t="shared" si="1"/>
        <v/>
      </c>
      <c r="S27" t="str">
        <f t="shared" si="3"/>
        <v>Greenwood MS</v>
      </c>
      <c r="T27" s="1" t="str">
        <f t="shared" si="4"/>
        <v/>
      </c>
    </row>
    <row r="28" spans="1:20" x14ac:dyDescent="0.25">
      <c r="A28" s="25"/>
      <c r="B28" s="25"/>
      <c r="C28" s="25"/>
      <c r="D28" s="26" t="str">
        <f>IF(ISBLANK(B28),"",IF(ISBLANK(C28),"",IF(VLOOKUP(B28,'Boys Scoring'!$E$2:$F$151,2,FALSE)="","",VLOOKUP(B28,'Boys Scoring'!$E$2:$F$151,2,FALSE))))</f>
        <v/>
      </c>
      <c r="E28" s="13"/>
      <c r="F28" s="25"/>
      <c r="G28" s="25" t="s">
        <v>68</v>
      </c>
      <c r="H28" s="25">
        <v>20</v>
      </c>
      <c r="I28" s="26" t="str">
        <f>IF(ISBLANK(G28),"",IF(ISBLANK(H28),"",IF(VLOOKUP(G28,'Boys Scoring'!$E$2:$F$151,2,FALSE)="","",VLOOKUP(G28,'Boys Scoring'!$E$2:$F$151,2,FALSE))))</f>
        <v>14:03</v>
      </c>
      <c r="J28" s="13"/>
      <c r="K28" s="25"/>
      <c r="L28" s="25"/>
      <c r="M28" s="25"/>
      <c r="N28" s="26" t="str">
        <f>IF(ISBLANK(L28),"",IF(ISBLANK(M28),"",IF(VLOOKUP(L28,'Boys Scoring'!$E$2:$F$151,2,FALSE)="","",VLOOKUP(L28,'Boys Scoring'!$E$2:$F$151,2,FALSE))))</f>
        <v/>
      </c>
      <c r="P28" t="str">
        <f t="shared" si="2"/>
        <v/>
      </c>
      <c r="Q28" t="str">
        <f t="shared" si="0"/>
        <v/>
      </c>
      <c r="R28" t="str">
        <f t="shared" si="1"/>
        <v/>
      </c>
      <c r="S28" t="str">
        <f t="shared" si="3"/>
        <v>Greenwood MS</v>
      </c>
      <c r="T28" s="1" t="str">
        <f t="shared" si="4"/>
        <v/>
      </c>
    </row>
    <row r="29" spans="1:20" x14ac:dyDescent="0.25">
      <c r="A29" s="25"/>
      <c r="B29" s="25"/>
      <c r="C29" s="25"/>
      <c r="D29" s="26" t="str">
        <f>IF(ISBLANK(B29),"",IF(ISBLANK(C29),"",IF(VLOOKUP(B29,'Boys Scoring'!$E$2:$F$151,2,FALSE)="","",VLOOKUP(B29,'Boys Scoring'!$E$2:$F$151,2,FALSE))))</f>
        <v/>
      </c>
      <c r="E29" s="13"/>
      <c r="F29" s="25"/>
      <c r="G29" s="25" t="s">
        <v>69</v>
      </c>
      <c r="H29" s="25"/>
      <c r="I29" s="26" t="str">
        <f>IF(ISBLANK(G29),"",IF(ISBLANK(H29),"",IF(VLOOKUP(G29,'Boys Scoring'!$E$2:$F$151,2,FALSE)="","",VLOOKUP(G29,'Boys Scoring'!$E$2:$F$151,2,FALSE))))</f>
        <v/>
      </c>
      <c r="J29" s="13"/>
      <c r="K29" s="25"/>
      <c r="L29" s="25"/>
      <c r="M29" s="25"/>
      <c r="N29" s="26" t="str">
        <f>IF(ISBLANK(L29),"",IF(ISBLANK(M29),"",IF(VLOOKUP(L29,'Boys Scoring'!$E$2:$F$151,2,FALSE)="","",VLOOKUP(L29,'Boys Scoring'!$E$2:$F$151,2,FALSE))))</f>
        <v/>
      </c>
      <c r="P29" t="str">
        <f t="shared" si="2"/>
        <v/>
      </c>
      <c r="Q29" t="str">
        <f t="shared" si="0"/>
        <v/>
      </c>
      <c r="R29" t="str">
        <f t="shared" si="1"/>
        <v/>
      </c>
      <c r="S29" t="str">
        <f t="shared" si="3"/>
        <v>Greenwood MS</v>
      </c>
      <c r="T29" s="1" t="str">
        <f t="shared" si="4"/>
        <v/>
      </c>
    </row>
    <row r="30" spans="1:20" x14ac:dyDescent="0.25">
      <c r="A30" s="25"/>
      <c r="B30" s="25"/>
      <c r="C30" s="25"/>
      <c r="D30" s="26" t="str">
        <f>IF(ISBLANK(B30),"",IF(ISBLANK(C30),"",IF(VLOOKUP(B30,'Boys Scoring'!$E$2:$F$151,2,FALSE)="","",VLOOKUP(B30,'Boys Scoring'!$E$2:$F$151,2,FALSE))))</f>
        <v/>
      </c>
      <c r="E30" s="13"/>
      <c r="F30" s="25"/>
      <c r="G30" s="25" t="s">
        <v>70</v>
      </c>
      <c r="H30" s="25">
        <v>21</v>
      </c>
      <c r="I30" s="26" t="str">
        <f>IF(ISBLANK(G30),"",IF(ISBLANK(H30),"",IF(VLOOKUP(G30,'Boys Scoring'!$E$2:$F$151,2,FALSE)="","",VLOOKUP(G30,'Boys Scoring'!$E$2:$F$151,2,FALSE))))</f>
        <v>14:06</v>
      </c>
      <c r="J30" s="13"/>
      <c r="K30" s="25"/>
      <c r="L30" s="25"/>
      <c r="M30" s="25"/>
      <c r="N30" s="26" t="str">
        <f>IF(ISBLANK(L30),"",IF(ISBLANK(M30),"",IF(VLOOKUP(L30,'Boys Scoring'!$E$2:$F$151,2,FALSE)="","",VLOOKUP(L30,'Boys Scoring'!$E$2:$F$151,2,FALSE))))</f>
        <v/>
      </c>
      <c r="P30" t="str">
        <f t="shared" si="2"/>
        <v/>
      </c>
      <c r="Q30" t="str">
        <f t="shared" si="0"/>
        <v/>
      </c>
      <c r="R30" t="str">
        <f t="shared" si="1"/>
        <v/>
      </c>
      <c r="S30" t="str">
        <f t="shared" si="3"/>
        <v>Greenwood MS</v>
      </c>
      <c r="T30" s="1" t="str">
        <f t="shared" si="4"/>
        <v/>
      </c>
    </row>
    <row r="31" spans="1:20" x14ac:dyDescent="0.25">
      <c r="A31" s="25"/>
      <c r="B31" s="25"/>
      <c r="C31" s="25"/>
      <c r="D31" s="26" t="str">
        <f>IF(ISBLANK(B31),"",IF(ISBLANK(C31),"",IF(VLOOKUP(B31,'Boys Scoring'!$E$2:$F$151,2,FALSE)="","",VLOOKUP(B31,'Boys Scoring'!$E$2:$F$151,2,FALSE))))</f>
        <v/>
      </c>
      <c r="E31" s="13"/>
      <c r="F31" s="25"/>
      <c r="G31" s="25" t="s">
        <v>71</v>
      </c>
      <c r="H31" s="25"/>
      <c r="I31" s="26" t="str">
        <f>IF(ISBLANK(G31),"",IF(ISBLANK(H31),"",IF(VLOOKUP(G31,'Boys Scoring'!$E$2:$F$151,2,FALSE)="","",VLOOKUP(G31,'Boys Scoring'!$E$2:$F$151,2,FALSE))))</f>
        <v/>
      </c>
      <c r="J31" s="13"/>
      <c r="K31" s="25"/>
      <c r="L31" s="25"/>
      <c r="M31" s="25"/>
      <c r="N31" s="26" t="str">
        <f>IF(ISBLANK(L31),"",IF(ISBLANK(M31),"",IF(VLOOKUP(L31,'Boys Scoring'!$E$2:$F$151,2,FALSE)="","",VLOOKUP(L31,'Boys Scoring'!$E$2:$F$151,2,FALSE))))</f>
        <v/>
      </c>
      <c r="P31" t="str">
        <f t="shared" si="2"/>
        <v/>
      </c>
      <c r="Q31" t="str">
        <f t="shared" si="0"/>
        <v/>
      </c>
      <c r="R31" t="str">
        <f t="shared" si="1"/>
        <v/>
      </c>
      <c r="S31" t="str">
        <f t="shared" si="3"/>
        <v>Greenwood MS</v>
      </c>
      <c r="T31" s="1" t="str">
        <f t="shared" si="4"/>
        <v/>
      </c>
    </row>
    <row r="32" spans="1:20" x14ac:dyDescent="0.25">
      <c r="A32" s="25"/>
      <c r="B32" s="3"/>
      <c r="C32" s="25"/>
      <c r="D32" s="26" t="str">
        <f>IF(ISBLANK(B32),"",IF(ISBLANK(C32),"",IF(VLOOKUP(B32,'Boys Scoring'!$E$2:$F$151,2,FALSE)="","",VLOOKUP(B32,'Boys Scoring'!$E$2:$F$151,2,FALSE))))</f>
        <v/>
      </c>
      <c r="E32" s="13"/>
      <c r="F32" s="25"/>
      <c r="G32" s="25" t="s">
        <v>72</v>
      </c>
      <c r="H32" s="25"/>
      <c r="I32" s="26" t="str">
        <f>IF(ISBLANK(G32),"",IF(ISBLANK(H32),"",IF(VLOOKUP(G32,'Boys Scoring'!$E$2:$F$151,2,FALSE)="","",VLOOKUP(G32,'Boys Scoring'!$E$2:$F$151,2,FALSE))))</f>
        <v/>
      </c>
      <c r="J32" s="13"/>
      <c r="K32" s="25"/>
      <c r="L32" s="25"/>
      <c r="M32" s="25"/>
      <c r="N32" s="26" t="str">
        <f>IF(ISBLANK(L32),"",IF(ISBLANK(M32),"",IF(VLOOKUP(L32,'Boys Scoring'!$E$2:$F$151,2,FALSE)="","",VLOOKUP(L32,'Boys Scoring'!$E$2:$F$151,2,FALSE))))</f>
        <v/>
      </c>
      <c r="P32" t="str">
        <f t="shared" si="2"/>
        <v/>
      </c>
      <c r="Q32" t="str">
        <f t="shared" si="0"/>
        <v/>
      </c>
      <c r="R32" t="str">
        <f t="shared" si="1"/>
        <v/>
      </c>
      <c r="S32" t="str">
        <f t="shared" si="3"/>
        <v>Greenwood MS</v>
      </c>
      <c r="T32" s="1" t="str">
        <f t="shared" si="4"/>
        <v/>
      </c>
    </row>
    <row r="33" spans="1:20" x14ac:dyDescent="0.25">
      <c r="A33" s="25"/>
      <c r="B33" s="3"/>
      <c r="C33" s="25"/>
      <c r="D33" s="26" t="str">
        <f>IF(ISBLANK(B33),"",IF(ISBLANK(C33),"",IF(VLOOKUP(B33,'Boys Scoring'!$E$2:$F$151,2,FALSE)="","",VLOOKUP(B33,'Boys Scoring'!$E$2:$F$151,2,FALSE))))</f>
        <v/>
      </c>
      <c r="E33" s="13"/>
      <c r="F33" s="25"/>
      <c r="G33" s="25" t="s">
        <v>73</v>
      </c>
      <c r="H33" s="25">
        <v>40</v>
      </c>
      <c r="I33" s="26" t="str">
        <f>IF(ISBLANK(G33),"",IF(ISBLANK(H33),"",IF(VLOOKUP(G33,'Boys Scoring'!$E$2:$F$151,2,FALSE)="","",VLOOKUP(G33,'Boys Scoring'!$E$2:$F$151,2,FALSE))))</f>
        <v>17:50</v>
      </c>
      <c r="J33" s="13"/>
      <c r="K33" s="25"/>
      <c r="L33" s="25"/>
      <c r="M33" s="25"/>
      <c r="N33" s="26" t="str">
        <f>IF(ISBLANK(L33),"",IF(ISBLANK(M33),"",IF(VLOOKUP(L33,'Boys Scoring'!$E$2:$F$151,2,FALSE)="","",VLOOKUP(L33,'Boys Scoring'!$E$2:$F$151,2,FALSE))))</f>
        <v/>
      </c>
      <c r="P33" t="str">
        <f t="shared" si="2"/>
        <v/>
      </c>
      <c r="Q33" t="str">
        <f t="shared" si="0"/>
        <v/>
      </c>
      <c r="R33" t="str">
        <f t="shared" si="1"/>
        <v/>
      </c>
      <c r="S33" t="str">
        <f t="shared" si="3"/>
        <v>Greenwood MS</v>
      </c>
      <c r="T33" s="1" t="str">
        <f t="shared" si="4"/>
        <v/>
      </c>
    </row>
    <row r="34" spans="1:20" x14ac:dyDescent="0.25">
      <c r="A34" s="3"/>
      <c r="B34" s="3"/>
      <c r="C34" s="3"/>
      <c r="D34" s="26" t="str">
        <f>IF(ISBLANK(B34),"",IF(ISBLANK(C34),"",IF(VLOOKUP(B34,'Boys Scoring'!$E$2:$F$151,2,FALSE)="","",VLOOKUP(B34,'Boys Scoring'!$E$2:$F$151,2,FALSE))))</f>
        <v/>
      </c>
      <c r="F34" s="3"/>
      <c r="G34" s="25" t="s">
        <v>74</v>
      </c>
      <c r="H34" s="3">
        <v>19</v>
      </c>
      <c r="I34" t="str">
        <f>IF(ISBLANK(G34),"",IF(ISBLANK(H34),"",IF(VLOOKUP(G34,'Boys Scoring'!$E$2:$F$151,2,FALSE)="","",VLOOKUP(G34,'Boys Scoring'!$E$2:$F$151,2,FALSE))))</f>
        <v>14:00</v>
      </c>
      <c r="K34" s="3"/>
      <c r="L34" s="3"/>
      <c r="M34" s="3"/>
      <c r="N34" t="str">
        <f>IF(ISBLANK(L34),"",IF(ISBLANK(M34),"",IF(VLOOKUP(L34,'Boys Scoring'!$E$2:$F$151,2,FALSE)="","",VLOOKUP(L34,'Boys Scoring'!$E$2:$F$151,2,FALSE))))</f>
        <v/>
      </c>
      <c r="P34" t="str">
        <f t="shared" si="2"/>
        <v/>
      </c>
      <c r="Q34" t="str">
        <f t="shared" si="0"/>
        <v/>
      </c>
      <c r="R34" t="str">
        <f t="shared" si="1"/>
        <v/>
      </c>
      <c r="S34" t="str">
        <f t="shared" si="3"/>
        <v>Greenwood MS</v>
      </c>
      <c r="T34" s="1" t="str">
        <f t="shared" si="4"/>
        <v/>
      </c>
    </row>
    <row r="35" spans="1:20" x14ac:dyDescent="0.25">
      <c r="A35" s="3"/>
      <c r="B35" s="3"/>
      <c r="C35" s="3"/>
      <c r="D35" s="26" t="str">
        <f>IF(ISBLANK(B35),"",IF(ISBLANK(C35),"",IF(VLOOKUP(B35,'Boys Scoring'!$E$2:$F$151,2,FALSE)="","",VLOOKUP(B35,'Boys Scoring'!$E$2:$F$151,2,FALSE))))</f>
        <v/>
      </c>
      <c r="F35" s="3"/>
      <c r="G35" s="25" t="s">
        <v>75</v>
      </c>
      <c r="H35" s="3">
        <v>5</v>
      </c>
      <c r="I35" t="str">
        <f>IF(ISBLANK(G35),"",IF(ISBLANK(H35),"",IF(VLOOKUP(G35,'Boys Scoring'!$E$2:$F$151,2,FALSE)="","",VLOOKUP(G35,'Boys Scoring'!$E$2:$F$151,2,FALSE))))</f>
        <v>12:23.46</v>
      </c>
      <c r="K35" s="3"/>
      <c r="L35" s="3"/>
      <c r="M35" s="3"/>
      <c r="N35" t="str">
        <f>IF(ISBLANK(L35),"",IF(ISBLANK(M35),"",IF(VLOOKUP(L35,'Boys Scoring'!$E$2:$F$151,2,FALSE)="","",VLOOKUP(L35,'Boys Scoring'!$E$2:$F$151,2,FALSE))))</f>
        <v/>
      </c>
      <c r="P35" t="str">
        <f t="shared" si="2"/>
        <v/>
      </c>
      <c r="Q35" t="str">
        <f t="shared" si="0"/>
        <v/>
      </c>
      <c r="R35" t="str">
        <f t="shared" si="1"/>
        <v/>
      </c>
      <c r="S35" t="str">
        <f t="shared" si="3"/>
        <v>Greenwood MS</v>
      </c>
      <c r="T35" s="1" t="str">
        <f t="shared" si="4"/>
        <v/>
      </c>
    </row>
    <row r="36" spans="1:20" x14ac:dyDescent="0.25">
      <c r="A36" s="3"/>
      <c r="B36" s="3"/>
      <c r="C36" s="3"/>
      <c r="D36" s="26" t="str">
        <f>IF(ISBLANK(B36),"",IF(ISBLANK(C36),"",IF(VLOOKUP(B36,'Boys Scoring'!$E$2:$F$151,2,FALSE)="","",VLOOKUP(B36,'Boys Scoring'!$E$2:$F$151,2,FALSE))))</f>
        <v/>
      </c>
      <c r="F36" s="3"/>
      <c r="G36" s="29" t="s">
        <v>76</v>
      </c>
      <c r="H36" s="3">
        <v>18</v>
      </c>
      <c r="I36" t="str">
        <f>IF(ISBLANK(G36),"",IF(ISBLANK(H36),"",IF(VLOOKUP(G36,'Boys Scoring'!$E$2:$F$151,2,FALSE)="","",VLOOKUP(G36,'Boys Scoring'!$E$2:$F$151,2,FALSE))))</f>
        <v>13:41</v>
      </c>
      <c r="K36" s="3"/>
      <c r="L36" s="3"/>
      <c r="M36" s="3"/>
      <c r="N36" t="str">
        <f>IF(ISBLANK(L36),"",IF(ISBLANK(M36),"",IF(VLOOKUP(L36,'Boys Scoring'!$E$2:$F$151,2,FALSE)="","",VLOOKUP(L36,'Boys Scoring'!$E$2:$F$151,2,FALSE))))</f>
        <v/>
      </c>
      <c r="P36" t="str">
        <f t="shared" si="2"/>
        <v/>
      </c>
      <c r="Q36" t="str">
        <f t="shared" si="0"/>
        <v/>
      </c>
      <c r="R36" t="str">
        <f t="shared" si="1"/>
        <v/>
      </c>
      <c r="S36" t="str">
        <f t="shared" si="3"/>
        <v>Greenwood MS</v>
      </c>
      <c r="T36" s="1" t="str">
        <f t="shared" si="4"/>
        <v/>
      </c>
    </row>
    <row r="37" spans="1:20" x14ac:dyDescent="0.25">
      <c r="A37" s="3"/>
      <c r="B37" s="3"/>
      <c r="C37" s="3"/>
      <c r="D37" s="26" t="str">
        <f>IF(ISBLANK(B37),"",IF(ISBLANK(C37),"",IF(VLOOKUP(B37,'Boys Scoring'!$E$2:$F$151,2,FALSE)="","",VLOOKUP(B37,'Boys Scoring'!$E$2:$F$151,2,FALSE))))</f>
        <v/>
      </c>
      <c r="F37" s="3"/>
      <c r="G37" s="29" t="s">
        <v>77</v>
      </c>
      <c r="H37" s="3">
        <v>41</v>
      </c>
      <c r="I37" t="str">
        <f>IF(ISBLANK(G37),"",IF(ISBLANK(H37),"",IF(VLOOKUP(G37,'Boys Scoring'!$E$2:$F$151,2,FALSE)="","",VLOOKUP(G37,'Boys Scoring'!$E$2:$F$151,2,FALSE))))</f>
        <v>17:51</v>
      </c>
      <c r="K37" s="3"/>
      <c r="L37" s="3"/>
      <c r="M37" s="3"/>
      <c r="N37" t="str">
        <f>IF(ISBLANK(L37),"",IF(ISBLANK(M37),"",IF(VLOOKUP(L37,'Boys Scoring'!$E$2:$F$151,2,FALSE)="","",VLOOKUP(L37,'Boys Scoring'!$E$2:$F$151,2,FALSE))))</f>
        <v/>
      </c>
      <c r="P37" t="str">
        <f t="shared" si="2"/>
        <v/>
      </c>
      <c r="Q37" t="str">
        <f t="shared" si="0"/>
        <v/>
      </c>
      <c r="R37" t="str">
        <f t="shared" si="1"/>
        <v/>
      </c>
      <c r="S37" t="str">
        <f t="shared" si="3"/>
        <v>Greenwood MS</v>
      </c>
      <c r="T37" s="1" t="str">
        <f t="shared" si="4"/>
        <v/>
      </c>
    </row>
    <row r="38" spans="1:20" x14ac:dyDescent="0.25">
      <c r="A38" s="3"/>
      <c r="B38" s="3"/>
      <c r="C38" s="3"/>
      <c r="D38" s="26" t="str">
        <f>IF(ISBLANK(B38),"",IF(ISBLANK(C38),"",IF(VLOOKUP(B38,'Boys Scoring'!$E$2:$F$151,2,FALSE)="","",VLOOKUP(B38,'Boys Scoring'!$E$2:$F$151,2,FALSE))))</f>
        <v/>
      </c>
      <c r="F38" s="3"/>
      <c r="G38" s="29" t="s">
        <v>78</v>
      </c>
      <c r="H38" s="3">
        <v>43</v>
      </c>
      <c r="I38" t="str">
        <f>IF(ISBLANK(G38),"",IF(ISBLANK(H38),"",IF(VLOOKUP(G38,'Boys Scoring'!$E$2:$F$151,2,FALSE)="","",VLOOKUP(G38,'Boys Scoring'!$E$2:$F$151,2,FALSE))))</f>
        <v>18:04</v>
      </c>
      <c r="K38" s="3"/>
      <c r="L38" s="3"/>
      <c r="M38" s="3"/>
      <c r="N38" t="str">
        <f>IF(ISBLANK(L38),"",IF(ISBLANK(M38),"",IF(VLOOKUP(L38,'Boys Scoring'!$E$2:$F$151,2,FALSE)="","",VLOOKUP(L38,'Boys Scoring'!$E$2:$F$151,2,FALSE))))</f>
        <v/>
      </c>
      <c r="P38" t="str">
        <f t="shared" si="2"/>
        <v/>
      </c>
      <c r="Q38" t="str">
        <f t="shared" si="0"/>
        <v/>
      </c>
      <c r="R38" t="str">
        <f t="shared" si="1"/>
        <v/>
      </c>
      <c r="S38" t="str">
        <f t="shared" si="3"/>
        <v>Greenwood MS</v>
      </c>
      <c r="T38" s="1" t="str">
        <f t="shared" si="4"/>
        <v/>
      </c>
    </row>
    <row r="39" spans="1:20" x14ac:dyDescent="0.25">
      <c r="A39" s="3"/>
      <c r="B39" s="3"/>
      <c r="C39" s="3"/>
      <c r="D39" s="26" t="str">
        <f>IF(ISBLANK(B39),"",IF(ISBLANK(C39),"",IF(VLOOKUP(B39,'Boys Scoring'!$E$2:$F$151,2,FALSE)="","",VLOOKUP(B39,'Boys Scoring'!$E$2:$F$151,2,FALSE))))</f>
        <v/>
      </c>
      <c r="F39" s="3"/>
      <c r="G39" s="29" t="s">
        <v>113</v>
      </c>
      <c r="H39" s="3">
        <v>2</v>
      </c>
      <c r="I39" t="str">
        <f>IF(ISBLANK(G39),"",IF(ISBLANK(H39),"",IF(VLOOKUP(G39,'Boys Scoring'!$E$2:$F$151,2,FALSE)="","",VLOOKUP(G39,'Boys Scoring'!$E$2:$F$151,2,FALSE))))</f>
        <v>11:49.73</v>
      </c>
      <c r="K39" s="3"/>
      <c r="L39" s="3"/>
      <c r="M39" s="3"/>
      <c r="N39" t="str">
        <f>IF(ISBLANK(L39),"",IF(ISBLANK(M39),"",IF(VLOOKUP(L39,'Boys Scoring'!$E$2:$F$151,2,FALSE)="","",VLOOKUP(L39,'Boys Scoring'!$E$2:$F$151,2,FALSE))))</f>
        <v/>
      </c>
      <c r="P39" t="str">
        <f t="shared" si="2"/>
        <v/>
      </c>
      <c r="Q39" t="str">
        <f t="shared" si="0"/>
        <v/>
      </c>
      <c r="R39" t="str">
        <f t="shared" si="1"/>
        <v/>
      </c>
      <c r="S39" t="str">
        <f t="shared" si="3"/>
        <v>Greenwood MS</v>
      </c>
      <c r="T39" s="1" t="str">
        <f t="shared" si="4"/>
        <v/>
      </c>
    </row>
    <row r="40" spans="1:20" x14ac:dyDescent="0.25">
      <c r="A40" s="3"/>
      <c r="B40" s="3"/>
      <c r="C40" s="3"/>
      <c r="D40" s="26" t="str">
        <f>IF(ISBLANK(B40),"",IF(ISBLANK(C40),"",IF(VLOOKUP(B40,'Boys Scoring'!$E$2:$F$151,2,FALSE)="","",VLOOKUP(B40,'Boys Scoring'!$E$2:$F$151,2,FALSE))))</f>
        <v/>
      </c>
      <c r="F40" s="3"/>
      <c r="G40" s="29" t="s">
        <v>79</v>
      </c>
      <c r="H40" s="3">
        <v>27</v>
      </c>
      <c r="I40" t="str">
        <f>IF(ISBLANK(G40),"",IF(ISBLANK(H40),"",IF(VLOOKUP(G40,'Boys Scoring'!$E$2:$F$151,2,FALSE)="","",VLOOKUP(G40,'Boys Scoring'!$E$2:$F$151,2,FALSE))))</f>
        <v>15:14</v>
      </c>
      <c r="K40" s="3"/>
      <c r="L40" s="3"/>
      <c r="M40" s="3"/>
      <c r="N40" t="str">
        <f>IF(ISBLANK(L40),"",IF(ISBLANK(M40),"",IF(VLOOKUP(L40,'Boys Scoring'!$E$2:$F$151,2,FALSE)="","",VLOOKUP(L40,'Boys Scoring'!$E$2:$F$151,2,FALSE))))</f>
        <v/>
      </c>
      <c r="P40" t="str">
        <f t="shared" si="2"/>
        <v/>
      </c>
      <c r="Q40" t="str">
        <f t="shared" si="0"/>
        <v/>
      </c>
      <c r="R40" t="str">
        <f t="shared" si="1"/>
        <v/>
      </c>
      <c r="S40" t="str">
        <f t="shared" si="3"/>
        <v>Greenwood MS</v>
      </c>
      <c r="T40" s="1" t="str">
        <f t="shared" si="4"/>
        <v/>
      </c>
    </row>
    <row r="41" spans="1:20" x14ac:dyDescent="0.25">
      <c r="A41" s="3"/>
      <c r="B41" s="3"/>
      <c r="C41" s="3"/>
      <c r="D41" s="26" t="str">
        <f>IF(ISBLANK(B41),"",IF(ISBLANK(C41),"",IF(VLOOKUP(B41,'Boys Scoring'!$E$2:$F$151,2,FALSE)="","",VLOOKUP(B41,'Boys Scoring'!$E$2:$F$151,2,FALSE))))</f>
        <v/>
      </c>
      <c r="F41" s="3"/>
      <c r="G41" s="29" t="s">
        <v>80</v>
      </c>
      <c r="H41" s="3">
        <v>30</v>
      </c>
      <c r="I41" t="str">
        <f>IF(ISBLANK(G41),"",IF(ISBLANK(H41),"",IF(VLOOKUP(G41,'Boys Scoring'!$E$2:$F$151,2,FALSE)="","",VLOOKUP(G41,'Boys Scoring'!$E$2:$F$151,2,FALSE))))</f>
        <v>15:21</v>
      </c>
      <c r="K41" s="3"/>
      <c r="L41" s="3"/>
      <c r="M41" s="3"/>
      <c r="N41" t="str">
        <f>IF(ISBLANK(L41),"",IF(ISBLANK(M41),"",IF(VLOOKUP(L41,'Boys Scoring'!$E$2:$F$151,2,FALSE)="","",VLOOKUP(L41,'Boys Scoring'!$E$2:$F$151,2,FALSE))))</f>
        <v/>
      </c>
      <c r="P41" t="str">
        <f t="shared" si="2"/>
        <v/>
      </c>
      <c r="Q41" t="str">
        <f t="shared" si="0"/>
        <v/>
      </c>
      <c r="R41" t="str">
        <f t="shared" si="1"/>
        <v/>
      </c>
      <c r="S41" t="str">
        <f t="shared" si="3"/>
        <v>Greenwood MS</v>
      </c>
      <c r="T41" s="1" t="str">
        <f t="shared" si="4"/>
        <v/>
      </c>
    </row>
    <row r="42" spans="1:20" x14ac:dyDescent="0.25">
      <c r="A42" s="3"/>
      <c r="B42" s="3"/>
      <c r="C42" s="3"/>
      <c r="D42" s="26" t="str">
        <f>IF(ISBLANK(B42),"",IF(ISBLANK(C42),"",IF(VLOOKUP(B42,'Boys Scoring'!$E$2:$F$151,2,FALSE)="","",VLOOKUP(B42,'Boys Scoring'!$E$2:$F$151,2,FALSE))))</f>
        <v/>
      </c>
      <c r="F42" s="3"/>
      <c r="G42" s="29" t="s">
        <v>119</v>
      </c>
      <c r="H42" s="3">
        <v>8</v>
      </c>
      <c r="I42" t="str">
        <f>IF(ISBLANK(G42),"",IF(ISBLANK(H42),"",IF(VLOOKUP(G42,'Boys Scoring'!$E$2:$F$151,2,FALSE)="","",VLOOKUP(G42,'Boys Scoring'!$E$2:$F$151,2,FALSE))))</f>
        <v>13:03</v>
      </c>
      <c r="K42" s="3"/>
      <c r="L42" s="3"/>
      <c r="M42" s="3"/>
      <c r="N42" t="str">
        <f>IF(ISBLANK(L42),"",IF(ISBLANK(M42),"",IF(VLOOKUP(L42,'Boys Scoring'!$E$2:$F$151,2,FALSE)="","",VLOOKUP(L42,'Boys Scoring'!$E$2:$F$151,2,FALSE))))</f>
        <v/>
      </c>
      <c r="P42" t="str">
        <f t="shared" si="2"/>
        <v/>
      </c>
      <c r="Q42" t="str">
        <f t="shared" si="0"/>
        <v/>
      </c>
      <c r="R42" t="str">
        <f t="shared" si="1"/>
        <v/>
      </c>
      <c r="S42" t="str">
        <f t="shared" si="3"/>
        <v>Greenwood MS</v>
      </c>
      <c r="T42" s="1" t="str">
        <f t="shared" si="4"/>
        <v/>
      </c>
    </row>
    <row r="43" spans="1:20" x14ac:dyDescent="0.25">
      <c r="A43" s="3"/>
      <c r="B43" s="3"/>
      <c r="C43" s="3"/>
      <c r="D43" s="26" t="str">
        <f>IF(ISBLANK(B43),"",IF(ISBLANK(C43),"",IF(VLOOKUP(B43,'Boys Scoring'!$E$2:$F$151,2,FALSE)="","",VLOOKUP(B43,'Boys Scoring'!$E$2:$F$151,2,FALSE))))</f>
        <v/>
      </c>
      <c r="F43" s="3"/>
      <c r="G43" s="29" t="s">
        <v>164</v>
      </c>
      <c r="H43" s="3">
        <v>25</v>
      </c>
      <c r="I43" t="str">
        <f>IF(ISBLANK(G43),"",IF(ISBLANK(H43),"",IF(VLOOKUP(G43,'Boys Scoring'!$E$2:$F$151,2,FALSE)="","",VLOOKUP(G43,'Boys Scoring'!$E$2:$F$151,2,FALSE))))</f>
        <v>15:09</v>
      </c>
      <c r="K43" s="3"/>
      <c r="L43" s="3"/>
      <c r="M43" s="3"/>
      <c r="N43" t="str">
        <f>IF(ISBLANK(L43),"",IF(ISBLANK(M43),"",IF(VLOOKUP(L43,'Boys Scoring'!$E$2:$F$151,2,FALSE)="","",VLOOKUP(L43,'Boys Scoring'!$E$2:$F$151,2,FALSE))))</f>
        <v/>
      </c>
      <c r="P43" t="str">
        <f t="shared" si="2"/>
        <v/>
      </c>
      <c r="Q43" t="str">
        <f t="shared" si="0"/>
        <v/>
      </c>
      <c r="R43" t="str">
        <f t="shared" si="1"/>
        <v/>
      </c>
      <c r="S43" t="str">
        <f t="shared" si="3"/>
        <v>Greenwood MS</v>
      </c>
      <c r="T43" s="1" t="str">
        <f t="shared" si="4"/>
        <v/>
      </c>
    </row>
    <row r="44" spans="1:20" x14ac:dyDescent="0.25">
      <c r="A44" s="3"/>
      <c r="B44" s="3"/>
      <c r="C44" s="3"/>
      <c r="D44" s="26" t="str">
        <f>IF(ISBLANK(B44),"",IF(ISBLANK(C44),"",IF(VLOOKUP(B44,'Boys Scoring'!$E$2:$F$151,2,FALSE)="","",VLOOKUP(B44,'Boys Scoring'!$E$2:$F$151,2,FALSE))))</f>
        <v/>
      </c>
      <c r="F44" s="3"/>
      <c r="G44" s="3"/>
      <c r="H44" s="3"/>
      <c r="I44" t="str">
        <f>IF(ISBLANK(G44),"",IF(ISBLANK(H44),"",IF(VLOOKUP(G44,'Boys Scoring'!$E$2:$F$151,2,FALSE)="","",VLOOKUP(G44,'Boys Scoring'!$E$2:$F$151,2,FALSE))))</f>
        <v/>
      </c>
      <c r="K44" s="3"/>
      <c r="L44" s="3"/>
      <c r="M44" s="3"/>
      <c r="N44" t="str">
        <f>IF(ISBLANK(L44),"",IF(ISBLANK(M44),"",IF(VLOOKUP(L44,'Boys Scoring'!$E$2:$F$151,2,FALSE)="","",VLOOKUP(L44,'Boys Scoring'!$E$2:$F$151,2,FALSE))))</f>
        <v/>
      </c>
      <c r="P44" t="str">
        <f t="shared" si="2"/>
        <v/>
      </c>
      <c r="Q44" t="str">
        <f t="shared" si="0"/>
        <v/>
      </c>
      <c r="R44" t="str">
        <f t="shared" si="1"/>
        <v/>
      </c>
      <c r="S44" t="str">
        <f t="shared" si="3"/>
        <v>Greenwood MS</v>
      </c>
      <c r="T44" s="1" t="str">
        <f t="shared" si="4"/>
        <v/>
      </c>
    </row>
    <row r="45" spans="1:20" x14ac:dyDescent="0.25">
      <c r="A45" s="3"/>
      <c r="B45" s="3"/>
      <c r="C45" s="3"/>
      <c r="D45" s="26" t="str">
        <f>IF(ISBLANK(B45),"",IF(ISBLANK(C45),"",IF(VLOOKUP(B45,'Boys Scoring'!$E$2:$F$151,2,FALSE)="","",VLOOKUP(B45,'Boys Scoring'!$E$2:$F$151,2,FALSE))))</f>
        <v/>
      </c>
      <c r="F45" s="3"/>
      <c r="G45" s="3"/>
      <c r="H45" s="3"/>
      <c r="I45" t="str">
        <f>IF(ISBLANK(G45),"",IF(ISBLANK(H45),"",IF(VLOOKUP(G45,'Boys Scoring'!$E$2:$F$151,2,FALSE)="","",VLOOKUP(G45,'Boys Scoring'!$E$2:$F$151,2,FALSE))))</f>
        <v/>
      </c>
      <c r="K45" s="3"/>
      <c r="L45" s="3"/>
      <c r="M45" s="3"/>
      <c r="N45" t="str">
        <f>IF(ISBLANK(L45),"",IF(ISBLANK(M45),"",IF(VLOOKUP(L45,'Boys Scoring'!$E$2:$F$151,2,FALSE)="","",VLOOKUP(L45,'Boys Scoring'!$E$2:$F$151,2,FALSE))))</f>
        <v/>
      </c>
      <c r="P45" t="str">
        <f t="shared" si="2"/>
        <v/>
      </c>
      <c r="Q45" t="str">
        <f t="shared" si="0"/>
        <v/>
      </c>
      <c r="R45" t="str">
        <f t="shared" si="1"/>
        <v/>
      </c>
      <c r="S45" t="str">
        <f t="shared" si="3"/>
        <v>Greenwood MS</v>
      </c>
      <c r="T45" s="1" t="str">
        <f t="shared" si="4"/>
        <v/>
      </c>
    </row>
    <row r="46" spans="1:20" x14ac:dyDescent="0.25">
      <c r="A46" s="3"/>
      <c r="B46" s="3"/>
      <c r="C46" s="3"/>
      <c r="D46" s="26" t="str">
        <f>IF(ISBLANK(B46),"",IF(ISBLANK(C46),"",IF(VLOOKUP(B46,'Boys Scoring'!$E$2:$F$151,2,FALSE)="","",VLOOKUP(B46,'Boys Scoring'!$E$2:$F$151,2,FALSE))))</f>
        <v/>
      </c>
      <c r="F46" s="3"/>
      <c r="G46" s="3"/>
      <c r="H46" s="3"/>
      <c r="I46" t="str">
        <f>IF(ISBLANK(G46),"",IF(ISBLANK(H46),"",IF(VLOOKUP(G46,'Boys Scoring'!$E$2:$F$151,2,FALSE)="","",VLOOKUP(G46,'Boys Scoring'!$E$2:$F$151,2,FALSE))))</f>
        <v/>
      </c>
      <c r="K46" s="3"/>
      <c r="L46" s="3"/>
      <c r="M46" s="3"/>
      <c r="N46" t="str">
        <f>IF(ISBLANK(L46),"",IF(ISBLANK(M46),"",IF(VLOOKUP(L46,'Boys Scoring'!$E$2:$F$151,2,FALSE)="","",VLOOKUP(L46,'Boys Scoring'!$E$2:$F$151,2,FALSE))))</f>
        <v/>
      </c>
      <c r="P46" t="str">
        <f t="shared" si="2"/>
        <v/>
      </c>
      <c r="Q46" t="str">
        <f t="shared" si="0"/>
        <v/>
      </c>
      <c r="R46" t="str">
        <f t="shared" si="1"/>
        <v/>
      </c>
      <c r="S46" t="str">
        <f t="shared" si="3"/>
        <v>Greenwood MS</v>
      </c>
      <c r="T46" s="1" t="str">
        <f t="shared" si="4"/>
        <v/>
      </c>
    </row>
    <row r="47" spans="1:20" x14ac:dyDescent="0.25">
      <c r="A47" s="3"/>
      <c r="B47" s="3"/>
      <c r="C47" s="3"/>
      <c r="D47" s="26" t="str">
        <f>IF(ISBLANK(B47),"",IF(ISBLANK(C47),"",IF(VLOOKUP(B47,'Boys Scoring'!$E$2:$F$151,2,FALSE)="","",VLOOKUP(B47,'Boys Scoring'!$E$2:$F$151,2,FALSE))))</f>
        <v/>
      </c>
      <c r="F47" s="3"/>
      <c r="G47" s="3"/>
      <c r="H47" s="3"/>
      <c r="I47" t="str">
        <f>IF(ISBLANK(G47),"",IF(ISBLANK(H47),"",IF(VLOOKUP(G47,'Boys Scoring'!$E$2:$F$151,2,FALSE)="","",VLOOKUP(G47,'Boys Scoring'!$E$2:$F$151,2,FALSE))))</f>
        <v/>
      </c>
      <c r="K47" s="3"/>
      <c r="L47" s="3"/>
      <c r="M47" s="3"/>
      <c r="N47" t="str">
        <f>IF(ISBLANK(L47),"",IF(ISBLANK(M47),"",IF(VLOOKUP(L47,'Boys Scoring'!$E$2:$F$151,2,FALSE)="","",VLOOKUP(L47,'Boys Scoring'!$E$2:$F$151,2,FALSE))))</f>
        <v/>
      </c>
      <c r="P47" t="str">
        <f t="shared" si="2"/>
        <v/>
      </c>
      <c r="Q47" t="str">
        <f t="shared" si="0"/>
        <v/>
      </c>
      <c r="R47" t="str">
        <f t="shared" si="1"/>
        <v/>
      </c>
      <c r="S47" t="str">
        <f t="shared" si="3"/>
        <v>Greenwood MS</v>
      </c>
      <c r="T47" s="1" t="str">
        <f t="shared" si="4"/>
        <v/>
      </c>
    </row>
    <row r="48" spans="1:20" x14ac:dyDescent="0.25">
      <c r="A48" s="3"/>
      <c r="B48" s="3"/>
      <c r="C48" s="3"/>
      <c r="D48" s="26" t="str">
        <f>IF(ISBLANK(B48),"",IF(ISBLANK(C48),"",IF(VLOOKUP(B48,'Boys Scoring'!$E$2:$F$151,2,FALSE)="","",VLOOKUP(B48,'Boys Scoring'!$E$2:$F$151,2,FALSE))))</f>
        <v/>
      </c>
      <c r="F48" s="3"/>
      <c r="G48" s="3"/>
      <c r="H48" s="3"/>
      <c r="I48" t="str">
        <f>IF(ISBLANK(G48),"",IF(ISBLANK(H48),"",IF(VLOOKUP(G48,'Boys Scoring'!$E$2:$F$151,2,FALSE)="","",VLOOKUP(G48,'Boys Scoring'!$E$2:$F$151,2,FALSE))))</f>
        <v/>
      </c>
      <c r="K48" s="3"/>
      <c r="L48" s="3"/>
      <c r="M48" s="3"/>
      <c r="N48" t="str">
        <f>IF(ISBLANK(L48),"",IF(ISBLANK(M48),"",IF(VLOOKUP(L48,'Boys Scoring'!$E$2:$F$151,2,FALSE)="","",VLOOKUP(L48,'Boys Scoring'!$E$2:$F$151,2,FALSE))))</f>
        <v/>
      </c>
      <c r="P48" t="str">
        <f t="shared" si="2"/>
        <v/>
      </c>
      <c r="Q48" t="str">
        <f t="shared" si="0"/>
        <v/>
      </c>
      <c r="R48" t="str">
        <f t="shared" si="1"/>
        <v/>
      </c>
      <c r="S48" t="str">
        <f t="shared" si="3"/>
        <v>Greenwood MS</v>
      </c>
      <c r="T48" s="1" t="str">
        <f t="shared" si="4"/>
        <v/>
      </c>
    </row>
    <row r="49" spans="1:20" x14ac:dyDescent="0.25">
      <c r="A49" s="3"/>
      <c r="B49" s="3"/>
      <c r="C49" s="3"/>
      <c r="D49" s="26" t="str">
        <f>IF(ISBLANK(B49),"",IF(ISBLANK(C49),"",IF(VLOOKUP(B49,'Boys Scoring'!$E$2:$F$151,2,FALSE)="","",VLOOKUP(B49,'Boys Scoring'!$E$2:$F$151,2,FALSE))))</f>
        <v/>
      </c>
      <c r="F49" s="3"/>
      <c r="G49" s="3"/>
      <c r="H49" s="3"/>
      <c r="I49" t="str">
        <f>IF(ISBLANK(G49),"",IF(ISBLANK(H49),"",IF(VLOOKUP(G49,'Boys Scoring'!$E$2:$F$151,2,FALSE)="","",VLOOKUP(G49,'Boys Scoring'!$E$2:$F$151,2,FALSE))))</f>
        <v/>
      </c>
      <c r="K49" s="3"/>
      <c r="L49" s="3"/>
      <c r="M49" s="3"/>
      <c r="N49" t="str">
        <f>IF(ISBLANK(L49),"",IF(ISBLANK(M49),"",IF(VLOOKUP(L49,'Boys Scoring'!$E$2:$F$151,2,FALSE)="","",VLOOKUP(L49,'Boys Scoring'!$E$2:$F$151,2,FALSE))))</f>
        <v/>
      </c>
      <c r="P49" t="str">
        <f t="shared" si="2"/>
        <v/>
      </c>
      <c r="Q49" t="str">
        <f t="shared" si="0"/>
        <v/>
      </c>
      <c r="R49" t="str">
        <f t="shared" si="1"/>
        <v/>
      </c>
      <c r="S49" t="str">
        <f t="shared" si="3"/>
        <v>Greenwood MS</v>
      </c>
      <c r="T49" s="1" t="str">
        <f t="shared" si="4"/>
        <v/>
      </c>
    </row>
    <row r="50" spans="1:20" x14ac:dyDescent="0.25">
      <c r="A50" s="3"/>
      <c r="B50" s="3"/>
      <c r="C50" s="3"/>
      <c r="D50" s="26" t="str">
        <f>IF(ISBLANK(B50),"",IF(ISBLANK(C50),"",IF(VLOOKUP(B50,'Boys Scoring'!$E$2:$F$151,2,FALSE)="","",VLOOKUP(B50,'Boys Scoring'!$E$2:$F$151,2,FALSE))))</f>
        <v/>
      </c>
      <c r="F50" s="3"/>
      <c r="G50" s="3"/>
      <c r="H50" s="3"/>
      <c r="I50" t="str">
        <f>IF(ISBLANK(G50),"",IF(ISBLANK(H50),"",IF(VLOOKUP(G50,'Boys Scoring'!$E$2:$F$151,2,FALSE)="","",VLOOKUP(G50,'Boys Scoring'!$E$2:$F$151,2,FALSE))))</f>
        <v/>
      </c>
      <c r="K50" s="3"/>
      <c r="L50" s="3"/>
      <c r="M50" s="3"/>
      <c r="N50" t="str">
        <f>IF(ISBLANK(L50),"",IF(ISBLANK(M50),"",IF(VLOOKUP(L50,'Boys Scoring'!$E$2:$F$151,2,FALSE)="","",VLOOKUP(L50,'Boys Scoring'!$E$2:$F$151,2,FALSE))))</f>
        <v/>
      </c>
      <c r="P50" t="str">
        <f t="shared" si="2"/>
        <v/>
      </c>
      <c r="Q50" t="str">
        <f t="shared" si="0"/>
        <v/>
      </c>
      <c r="R50" t="str">
        <f t="shared" si="1"/>
        <v/>
      </c>
      <c r="S50" t="str">
        <f t="shared" si="3"/>
        <v>Greenwood MS</v>
      </c>
      <c r="T50" s="1" t="str">
        <f t="shared" si="4"/>
        <v/>
      </c>
    </row>
    <row r="51" spans="1:20" x14ac:dyDescent="0.25">
      <c r="A51" s="3"/>
      <c r="B51" s="3"/>
      <c r="C51" s="3"/>
      <c r="D51" s="26" t="str">
        <f>IF(ISBLANK(B51),"",IF(ISBLANK(C51),"",IF(VLOOKUP(B51,'Boys Scoring'!$E$2:$F$151,2,FALSE)="","",VLOOKUP(B51,'Boys Scoring'!$E$2:$F$151,2,FALSE))))</f>
        <v/>
      </c>
      <c r="F51" s="3"/>
      <c r="G51" s="3"/>
      <c r="H51" s="3"/>
      <c r="I51" t="str">
        <f>IF(ISBLANK(G51),"",IF(ISBLANK(H51),"",IF(VLOOKUP(G51,'Boys Scoring'!$E$2:$F$151,2,FALSE)="","",VLOOKUP(G51,'Boys Scoring'!$E$2:$F$151,2,FALSE))))</f>
        <v/>
      </c>
      <c r="K51" s="3"/>
      <c r="L51" s="3"/>
      <c r="M51" s="3"/>
      <c r="N51" t="str">
        <f>IF(ISBLANK(L51),"",IF(ISBLANK(M51),"",IF(VLOOKUP(L51,'Boys Scoring'!$E$2:$F$151,2,FALSE)="","",VLOOKUP(L51,'Boys Scoring'!$E$2:$F$151,2,FALSE))))</f>
        <v/>
      </c>
      <c r="P51" t="str">
        <f t="shared" si="2"/>
        <v/>
      </c>
      <c r="Q51" t="str">
        <f t="shared" si="0"/>
        <v/>
      </c>
      <c r="R51" t="str">
        <f t="shared" si="1"/>
        <v/>
      </c>
      <c r="S51" t="str">
        <f t="shared" si="3"/>
        <v>Greenwood MS</v>
      </c>
      <c r="T51" s="1" t="str">
        <f t="shared" si="4"/>
        <v/>
      </c>
    </row>
    <row r="52" spans="1:20" x14ac:dyDescent="0.25">
      <c r="A52" s="3"/>
      <c r="B52" s="3"/>
      <c r="C52" s="3"/>
      <c r="D52" s="26" t="str">
        <f>IF(ISBLANK(B52),"",IF(ISBLANK(C52),"",IF(VLOOKUP(B52,'Boys Scoring'!$E$2:$F$151,2,FALSE)="","",VLOOKUP(B52,'Boys Scoring'!$E$2:$F$151,2,FALSE))))</f>
        <v/>
      </c>
      <c r="F52" s="3"/>
      <c r="G52" s="3"/>
      <c r="H52" s="3"/>
      <c r="I52" t="str">
        <f>IF(ISBLANK(G52),"",IF(ISBLANK(H52),"",IF(VLOOKUP(G52,'Boys Scoring'!$E$2:$F$151,2,FALSE)="","",VLOOKUP(G52,'Boys Scoring'!$E$2:$F$151,2,FALSE))))</f>
        <v/>
      </c>
      <c r="K52" s="3"/>
      <c r="L52" s="3"/>
      <c r="M52" s="3"/>
      <c r="N52" t="str">
        <f>IF(ISBLANK(L52),"",IF(ISBLANK(M52),"",IF(VLOOKUP(L52,'Boys Scoring'!$E$2:$F$151,2,FALSE)="","",VLOOKUP(L52,'Boys Scoring'!$E$2:$F$151,2,FALSE))))</f>
        <v/>
      </c>
      <c r="P52">
        <f>IF(ISBLANK(H4),"",H4)</f>
        <v>12</v>
      </c>
      <c r="Q52" t="str">
        <f t="shared" ref="Q52:Q101" si="5">IF(ISBLANK(F4),"",F4)</f>
        <v/>
      </c>
      <c r="R52" t="str">
        <f t="shared" ref="R52:R101" si="6">IF(ISBLANK(G4),"",G4)</f>
        <v>Shepard Allen</v>
      </c>
      <c r="S52" t="str">
        <f>IF(ISBLANK($G$2),"",$G$2)</f>
        <v>Plainfield MS</v>
      </c>
      <c r="T52" s="30" t="str">
        <f>IF(ISBLANK(I4),"",I4)</f>
        <v>13:23</v>
      </c>
    </row>
    <row r="53" spans="1:20" x14ac:dyDescent="0.25">
      <c r="A53" s="3"/>
      <c r="B53" s="3"/>
      <c r="C53" s="3"/>
      <c r="D53" s="26" t="str">
        <f>IF(ISBLANK(B53),"",IF(ISBLANK(C53),"",IF(VLOOKUP(B53,'Boys Scoring'!$E$2:$F$151,2,FALSE)="","",VLOOKUP(B53,'Boys Scoring'!$E$2:$F$151,2,FALSE))))</f>
        <v/>
      </c>
      <c r="F53" s="3"/>
      <c r="G53" s="3"/>
      <c r="H53" s="3"/>
      <c r="I53" t="str">
        <f>IF(ISBLANK(G53),"",IF(ISBLANK(H53),"",IF(VLOOKUP(G53,'Boys Scoring'!$E$2:$F$151,2,FALSE)="","",VLOOKUP(G53,'Boys Scoring'!$E$2:$F$151,2,FALSE))))</f>
        <v/>
      </c>
      <c r="K53" s="3"/>
      <c r="L53" s="3"/>
      <c r="M53" s="3"/>
      <c r="N53" t="str">
        <f>IF(ISBLANK(L53),"",IF(ISBLANK(M53),"",IF(VLOOKUP(L53,'Boys Scoring'!$E$2:$F$151,2,FALSE)="","",VLOOKUP(L53,'Boys Scoring'!$E$2:$F$151,2,FALSE))))</f>
        <v/>
      </c>
      <c r="P53">
        <f t="shared" ref="P53:P101" si="7">IF(ISBLANK(H5),"",H5)</f>
        <v>14</v>
      </c>
      <c r="Q53" t="str">
        <f t="shared" si="5"/>
        <v/>
      </c>
      <c r="R53" t="str">
        <f t="shared" si="6"/>
        <v>Cameron Allen</v>
      </c>
      <c r="S53" t="str">
        <f t="shared" ref="S53:S101" si="8">IF(ISBLANK($G$2),"",$G$2)</f>
        <v>Plainfield MS</v>
      </c>
      <c r="T53" s="30" t="str">
        <f t="shared" ref="T53:T101" si="9">IF(ISBLANK(I5),"",I5)</f>
        <v>13:28</v>
      </c>
    </row>
    <row r="54" spans="1:20" x14ac:dyDescent="0.25">
      <c r="P54">
        <f t="shared" si="7"/>
        <v>1</v>
      </c>
      <c r="Q54" t="str">
        <f t="shared" si="5"/>
        <v/>
      </c>
      <c r="R54" t="str">
        <f t="shared" si="6"/>
        <v>Stafan Allen</v>
      </c>
      <c r="S54" t="str">
        <f t="shared" si="8"/>
        <v>Plainfield MS</v>
      </c>
      <c r="T54" s="30" t="str">
        <f t="shared" si="9"/>
        <v>11:45.87</v>
      </c>
    </row>
    <row r="55" spans="1:20" x14ac:dyDescent="0.25">
      <c r="P55">
        <f t="shared" si="7"/>
        <v>42</v>
      </c>
      <c r="Q55" t="str">
        <f t="shared" si="5"/>
        <v/>
      </c>
      <c r="R55" t="str">
        <f t="shared" si="6"/>
        <v>Johnathan Berg</v>
      </c>
      <c r="S55" t="str">
        <f t="shared" si="8"/>
        <v>Plainfield MS</v>
      </c>
      <c r="T55" s="30" t="str">
        <f t="shared" si="9"/>
        <v>18:01</v>
      </c>
    </row>
    <row r="56" spans="1:20" x14ac:dyDescent="0.25">
      <c r="P56">
        <f t="shared" si="7"/>
        <v>26</v>
      </c>
      <c r="Q56" t="str">
        <f t="shared" si="5"/>
        <v/>
      </c>
      <c r="R56" t="str">
        <f t="shared" si="6"/>
        <v>Scotty Card</v>
      </c>
      <c r="S56" t="str">
        <f t="shared" si="8"/>
        <v>Plainfield MS</v>
      </c>
      <c r="T56" s="30" t="str">
        <f t="shared" si="9"/>
        <v>15:12</v>
      </c>
    </row>
    <row r="57" spans="1:20" x14ac:dyDescent="0.25">
      <c r="P57">
        <f t="shared" si="7"/>
        <v>51</v>
      </c>
      <c r="Q57" t="str">
        <f t="shared" si="5"/>
        <v/>
      </c>
      <c r="R57" t="str">
        <f t="shared" si="6"/>
        <v>Sean Cooper</v>
      </c>
      <c r="S57" t="str">
        <f t="shared" si="8"/>
        <v>Plainfield MS</v>
      </c>
      <c r="T57" s="30" t="str">
        <f t="shared" si="9"/>
        <v>23:13</v>
      </c>
    </row>
    <row r="58" spans="1:20" x14ac:dyDescent="0.25">
      <c r="P58" t="str">
        <f t="shared" si="7"/>
        <v/>
      </c>
      <c r="Q58" t="str">
        <f t="shared" si="5"/>
        <v/>
      </c>
      <c r="R58" t="str">
        <f t="shared" si="6"/>
        <v>Gabe Cornhelison</v>
      </c>
      <c r="S58" t="str">
        <f t="shared" si="8"/>
        <v>Plainfield MS</v>
      </c>
      <c r="T58" s="30" t="str">
        <f t="shared" si="9"/>
        <v/>
      </c>
    </row>
    <row r="59" spans="1:20" x14ac:dyDescent="0.25">
      <c r="P59">
        <f t="shared" si="7"/>
        <v>48</v>
      </c>
      <c r="Q59" t="str">
        <f t="shared" si="5"/>
        <v/>
      </c>
      <c r="R59" t="str">
        <f t="shared" si="6"/>
        <v>Dylan Cuatecontzi</v>
      </c>
      <c r="S59" t="str">
        <f t="shared" si="8"/>
        <v>Plainfield MS</v>
      </c>
      <c r="T59" s="30" t="str">
        <f t="shared" si="9"/>
        <v>21:12</v>
      </c>
    </row>
    <row r="60" spans="1:20" x14ac:dyDescent="0.25">
      <c r="P60">
        <f t="shared" si="7"/>
        <v>50</v>
      </c>
      <c r="Q60" t="str">
        <f t="shared" si="5"/>
        <v/>
      </c>
      <c r="R60" t="str">
        <f t="shared" si="6"/>
        <v>Jaylen Dant</v>
      </c>
      <c r="S60" t="str">
        <f t="shared" si="8"/>
        <v>Plainfield MS</v>
      </c>
      <c r="T60" s="30" t="str">
        <f t="shared" si="9"/>
        <v>22:51</v>
      </c>
    </row>
    <row r="61" spans="1:20" x14ac:dyDescent="0.25">
      <c r="P61">
        <f t="shared" si="7"/>
        <v>24</v>
      </c>
      <c r="Q61" t="str">
        <f t="shared" si="5"/>
        <v/>
      </c>
      <c r="R61" t="str">
        <f t="shared" si="6"/>
        <v>Austen Decker</v>
      </c>
      <c r="S61" t="str">
        <f t="shared" si="8"/>
        <v>Plainfield MS</v>
      </c>
      <c r="T61" s="30" t="str">
        <f t="shared" si="9"/>
        <v>14:53</v>
      </c>
    </row>
    <row r="62" spans="1:20" x14ac:dyDescent="0.25">
      <c r="P62">
        <f t="shared" si="7"/>
        <v>15</v>
      </c>
      <c r="Q62" t="str">
        <f t="shared" si="5"/>
        <v/>
      </c>
      <c r="R62" t="str">
        <f t="shared" si="6"/>
        <v>Liam Donahue</v>
      </c>
      <c r="S62" t="str">
        <f t="shared" si="8"/>
        <v>Plainfield MS</v>
      </c>
      <c r="T62" s="30" t="str">
        <f t="shared" si="9"/>
        <v>13:32</v>
      </c>
    </row>
    <row r="63" spans="1:20" x14ac:dyDescent="0.25">
      <c r="P63">
        <f t="shared" si="7"/>
        <v>49</v>
      </c>
      <c r="Q63" t="str">
        <f t="shared" si="5"/>
        <v/>
      </c>
      <c r="R63" t="str">
        <f t="shared" si="6"/>
        <v>Alex Doolin</v>
      </c>
      <c r="S63" t="str">
        <f t="shared" si="8"/>
        <v>Plainfield MS</v>
      </c>
      <c r="T63" s="30" t="str">
        <f t="shared" si="9"/>
        <v>22:44</v>
      </c>
    </row>
    <row r="64" spans="1:20" x14ac:dyDescent="0.25">
      <c r="P64">
        <f t="shared" si="7"/>
        <v>32</v>
      </c>
      <c r="Q64" t="str">
        <f t="shared" si="5"/>
        <v/>
      </c>
      <c r="R64" t="str">
        <f t="shared" si="6"/>
        <v>Owen Fossmeyer</v>
      </c>
      <c r="S64" t="str">
        <f t="shared" si="8"/>
        <v>Plainfield MS</v>
      </c>
      <c r="T64" s="30" t="str">
        <f t="shared" si="9"/>
        <v>15:38</v>
      </c>
    </row>
    <row r="65" spans="16:20" x14ac:dyDescent="0.25">
      <c r="P65">
        <f t="shared" si="7"/>
        <v>16</v>
      </c>
      <c r="Q65" t="str">
        <f t="shared" si="5"/>
        <v/>
      </c>
      <c r="R65" t="str">
        <f t="shared" si="6"/>
        <v>Grant Holloway</v>
      </c>
      <c r="S65" t="str">
        <f t="shared" si="8"/>
        <v>Plainfield MS</v>
      </c>
      <c r="T65" s="30" t="str">
        <f t="shared" si="9"/>
        <v>13:33</v>
      </c>
    </row>
    <row r="66" spans="16:20" x14ac:dyDescent="0.25">
      <c r="P66" t="str">
        <f t="shared" si="7"/>
        <v/>
      </c>
      <c r="Q66" t="str">
        <f t="shared" si="5"/>
        <v/>
      </c>
      <c r="R66" t="str">
        <f t="shared" si="6"/>
        <v>Gavin Ho</v>
      </c>
      <c r="S66" t="str">
        <f t="shared" si="8"/>
        <v>Plainfield MS</v>
      </c>
      <c r="T66" s="30" t="str">
        <f t="shared" si="9"/>
        <v/>
      </c>
    </row>
    <row r="67" spans="16:20" x14ac:dyDescent="0.25">
      <c r="P67">
        <f t="shared" si="7"/>
        <v>28</v>
      </c>
      <c r="Q67" t="str">
        <f t="shared" si="5"/>
        <v/>
      </c>
      <c r="R67" t="str">
        <f t="shared" si="6"/>
        <v>Andrew Hummel</v>
      </c>
      <c r="S67" t="str">
        <f t="shared" si="8"/>
        <v>Plainfield MS</v>
      </c>
      <c r="T67" s="30" t="str">
        <f t="shared" si="9"/>
        <v>15:15</v>
      </c>
    </row>
    <row r="68" spans="16:20" x14ac:dyDescent="0.25">
      <c r="P68">
        <f t="shared" si="7"/>
        <v>39</v>
      </c>
      <c r="Q68" t="str">
        <f t="shared" si="5"/>
        <v/>
      </c>
      <c r="R68" t="str">
        <f t="shared" si="6"/>
        <v>Eli Johnson</v>
      </c>
      <c r="S68" t="str">
        <f t="shared" si="8"/>
        <v>Plainfield MS</v>
      </c>
      <c r="T68" s="30" t="str">
        <f t="shared" si="9"/>
        <v>16:50</v>
      </c>
    </row>
    <row r="69" spans="16:20" x14ac:dyDescent="0.25">
      <c r="P69">
        <f t="shared" si="7"/>
        <v>44</v>
      </c>
      <c r="Q69" t="str">
        <f t="shared" si="5"/>
        <v/>
      </c>
      <c r="R69" t="str">
        <f t="shared" si="6"/>
        <v>Garrett Kane</v>
      </c>
      <c r="S69" t="str">
        <f t="shared" si="8"/>
        <v>Plainfield MS</v>
      </c>
      <c r="T69" s="30" t="str">
        <f t="shared" si="9"/>
        <v>18:11</v>
      </c>
    </row>
    <row r="70" spans="16:20" x14ac:dyDescent="0.25">
      <c r="P70">
        <f t="shared" si="7"/>
        <v>4</v>
      </c>
      <c r="Q70" t="str">
        <f t="shared" si="5"/>
        <v/>
      </c>
      <c r="R70" t="str">
        <f t="shared" si="6"/>
        <v>Dalton Kane</v>
      </c>
      <c r="S70" t="str">
        <f t="shared" si="8"/>
        <v>Plainfield MS</v>
      </c>
      <c r="T70" s="30" t="str">
        <f t="shared" si="9"/>
        <v>12:17.86</v>
      </c>
    </row>
    <row r="71" spans="16:20" x14ac:dyDescent="0.25">
      <c r="P71">
        <f t="shared" si="7"/>
        <v>10</v>
      </c>
      <c r="Q71" t="str">
        <f t="shared" si="5"/>
        <v/>
      </c>
      <c r="R71" t="str">
        <f t="shared" si="6"/>
        <v>Sam Kirchoff</v>
      </c>
      <c r="S71" t="str">
        <f t="shared" si="8"/>
        <v>Plainfield MS</v>
      </c>
      <c r="T71" s="30" t="str">
        <f t="shared" si="9"/>
        <v>13:12</v>
      </c>
    </row>
    <row r="72" spans="16:20" x14ac:dyDescent="0.25">
      <c r="P72">
        <f t="shared" si="7"/>
        <v>23</v>
      </c>
      <c r="Q72" t="str">
        <f t="shared" si="5"/>
        <v/>
      </c>
      <c r="R72" t="str">
        <f t="shared" si="6"/>
        <v>Thomas Kline</v>
      </c>
      <c r="S72" t="str">
        <f t="shared" si="8"/>
        <v>Plainfield MS</v>
      </c>
      <c r="T72" s="30" t="str">
        <f t="shared" si="9"/>
        <v>14:50</v>
      </c>
    </row>
    <row r="73" spans="16:20" x14ac:dyDescent="0.25">
      <c r="P73">
        <f t="shared" si="7"/>
        <v>29</v>
      </c>
      <c r="Q73" t="str">
        <f t="shared" si="5"/>
        <v/>
      </c>
      <c r="R73" t="str">
        <f t="shared" si="6"/>
        <v>Braden Kline</v>
      </c>
      <c r="S73" t="str">
        <f t="shared" si="8"/>
        <v>Plainfield MS</v>
      </c>
      <c r="T73" s="30" t="str">
        <f t="shared" si="9"/>
        <v>15:16</v>
      </c>
    </row>
    <row r="74" spans="16:20" x14ac:dyDescent="0.25">
      <c r="P74">
        <f t="shared" si="7"/>
        <v>9</v>
      </c>
      <c r="Q74" t="str">
        <f t="shared" si="5"/>
        <v/>
      </c>
      <c r="R74" t="str">
        <f t="shared" si="6"/>
        <v>Caden McClure</v>
      </c>
      <c r="S74" t="str">
        <f t="shared" si="8"/>
        <v>Plainfield MS</v>
      </c>
      <c r="T74" s="30" t="str">
        <f t="shared" si="9"/>
        <v>13:10</v>
      </c>
    </row>
    <row r="75" spans="16:20" x14ac:dyDescent="0.25">
      <c r="P75">
        <f t="shared" si="7"/>
        <v>38</v>
      </c>
      <c r="Q75" t="str">
        <f t="shared" si="5"/>
        <v/>
      </c>
      <c r="R75" t="str">
        <f t="shared" si="6"/>
        <v>Ethan Reynolds</v>
      </c>
      <c r="S75" t="str">
        <f t="shared" si="8"/>
        <v>Plainfield MS</v>
      </c>
      <c r="T75" s="30" t="str">
        <f t="shared" si="9"/>
        <v>16:44</v>
      </c>
    </row>
    <row r="76" spans="16:20" x14ac:dyDescent="0.25">
      <c r="P76">
        <f t="shared" si="7"/>
        <v>20</v>
      </c>
      <c r="Q76" t="str">
        <f t="shared" si="5"/>
        <v/>
      </c>
      <c r="R76" t="str">
        <f t="shared" si="6"/>
        <v>Dallas Rhodes</v>
      </c>
      <c r="S76" t="str">
        <f t="shared" si="8"/>
        <v>Plainfield MS</v>
      </c>
      <c r="T76" s="30" t="str">
        <f t="shared" si="9"/>
        <v>14:03</v>
      </c>
    </row>
    <row r="77" spans="16:20" x14ac:dyDescent="0.25">
      <c r="P77" t="str">
        <f t="shared" si="7"/>
        <v/>
      </c>
      <c r="Q77" t="str">
        <f t="shared" si="5"/>
        <v/>
      </c>
      <c r="R77" t="str">
        <f t="shared" si="6"/>
        <v>Jaxon Richmund</v>
      </c>
      <c r="S77" t="str">
        <f t="shared" si="8"/>
        <v>Plainfield MS</v>
      </c>
      <c r="T77" s="30" t="str">
        <f t="shared" si="9"/>
        <v/>
      </c>
    </row>
    <row r="78" spans="16:20" x14ac:dyDescent="0.25">
      <c r="P78">
        <f t="shared" si="7"/>
        <v>21</v>
      </c>
      <c r="Q78" t="str">
        <f t="shared" si="5"/>
        <v/>
      </c>
      <c r="R78" t="str">
        <f t="shared" si="6"/>
        <v>Grady Schafhauser</v>
      </c>
      <c r="S78" t="str">
        <f t="shared" si="8"/>
        <v>Plainfield MS</v>
      </c>
      <c r="T78" s="30" t="str">
        <f t="shared" si="9"/>
        <v>14:06</v>
      </c>
    </row>
    <row r="79" spans="16:20" x14ac:dyDescent="0.25">
      <c r="P79" t="str">
        <f t="shared" si="7"/>
        <v/>
      </c>
      <c r="Q79" t="str">
        <f t="shared" si="5"/>
        <v/>
      </c>
      <c r="R79" t="str">
        <f t="shared" si="6"/>
        <v>Hayden Schmidt</v>
      </c>
      <c r="S79" t="str">
        <f t="shared" si="8"/>
        <v>Plainfield MS</v>
      </c>
      <c r="T79" s="30" t="str">
        <f t="shared" si="9"/>
        <v/>
      </c>
    </row>
    <row r="80" spans="16:20" x14ac:dyDescent="0.25">
      <c r="P80" t="str">
        <f t="shared" si="7"/>
        <v/>
      </c>
      <c r="Q80" t="str">
        <f t="shared" si="5"/>
        <v/>
      </c>
      <c r="R80" t="str">
        <f t="shared" si="6"/>
        <v>Jacob Sigfried</v>
      </c>
      <c r="S80" t="str">
        <f t="shared" si="8"/>
        <v>Plainfield MS</v>
      </c>
      <c r="T80" s="30" t="str">
        <f t="shared" si="9"/>
        <v/>
      </c>
    </row>
    <row r="81" spans="16:20" x14ac:dyDescent="0.25">
      <c r="P81">
        <f t="shared" si="7"/>
        <v>40</v>
      </c>
      <c r="Q81" t="str">
        <f t="shared" si="5"/>
        <v/>
      </c>
      <c r="R81" t="str">
        <f t="shared" si="6"/>
        <v>Nicolas Simpson</v>
      </c>
      <c r="S81" t="str">
        <f t="shared" si="8"/>
        <v>Plainfield MS</v>
      </c>
      <c r="T81" s="30" t="str">
        <f t="shared" si="9"/>
        <v>17:50</v>
      </c>
    </row>
    <row r="82" spans="16:20" x14ac:dyDescent="0.25">
      <c r="P82">
        <f t="shared" si="7"/>
        <v>19</v>
      </c>
      <c r="Q82" t="str">
        <f t="shared" si="5"/>
        <v/>
      </c>
      <c r="R82" t="str">
        <f t="shared" si="6"/>
        <v>Nate Simpson</v>
      </c>
      <c r="S82" t="str">
        <f t="shared" si="8"/>
        <v>Plainfield MS</v>
      </c>
      <c r="T82" s="30" t="str">
        <f t="shared" si="9"/>
        <v>14:00</v>
      </c>
    </row>
    <row r="83" spans="16:20" x14ac:dyDescent="0.25">
      <c r="P83">
        <f t="shared" si="7"/>
        <v>5</v>
      </c>
      <c r="Q83" t="str">
        <f t="shared" si="5"/>
        <v/>
      </c>
      <c r="R83" t="str">
        <f t="shared" si="6"/>
        <v>Cole Smith</v>
      </c>
      <c r="S83" t="str">
        <f t="shared" si="8"/>
        <v>Plainfield MS</v>
      </c>
      <c r="T83" s="30" t="str">
        <f t="shared" si="9"/>
        <v>12:23.46</v>
      </c>
    </row>
    <row r="84" spans="16:20" x14ac:dyDescent="0.25">
      <c r="P84">
        <f t="shared" si="7"/>
        <v>18</v>
      </c>
      <c r="Q84" t="str">
        <f t="shared" si="5"/>
        <v/>
      </c>
      <c r="R84" t="str">
        <f t="shared" si="6"/>
        <v>Finn Vandewalle</v>
      </c>
      <c r="S84" t="str">
        <f t="shared" si="8"/>
        <v>Plainfield MS</v>
      </c>
      <c r="T84" s="30" t="str">
        <f t="shared" si="9"/>
        <v>13:41</v>
      </c>
    </row>
    <row r="85" spans="16:20" x14ac:dyDescent="0.25">
      <c r="P85">
        <f t="shared" si="7"/>
        <v>41</v>
      </c>
      <c r="Q85" t="str">
        <f t="shared" si="5"/>
        <v/>
      </c>
      <c r="R85" t="str">
        <f t="shared" si="6"/>
        <v>Max Wagley</v>
      </c>
      <c r="S85" t="str">
        <f t="shared" si="8"/>
        <v>Plainfield MS</v>
      </c>
      <c r="T85" s="30" t="str">
        <f t="shared" si="9"/>
        <v>17:51</v>
      </c>
    </row>
    <row r="86" spans="16:20" x14ac:dyDescent="0.25">
      <c r="P86">
        <f t="shared" si="7"/>
        <v>43</v>
      </c>
      <c r="Q86" t="str">
        <f t="shared" si="5"/>
        <v/>
      </c>
      <c r="R86" t="str">
        <f t="shared" si="6"/>
        <v>Conner Webb</v>
      </c>
      <c r="S86" t="str">
        <f t="shared" si="8"/>
        <v>Plainfield MS</v>
      </c>
      <c r="T86" s="30" t="str">
        <f t="shared" si="9"/>
        <v>18:04</v>
      </c>
    </row>
    <row r="87" spans="16:20" x14ac:dyDescent="0.25">
      <c r="P87">
        <f t="shared" si="7"/>
        <v>2</v>
      </c>
      <c r="Q87" t="str">
        <f t="shared" si="5"/>
        <v/>
      </c>
      <c r="R87" t="str">
        <f t="shared" si="6"/>
        <v>Sarren Woodford</v>
      </c>
      <c r="S87" t="str">
        <f t="shared" si="8"/>
        <v>Plainfield MS</v>
      </c>
      <c r="T87" s="30" t="str">
        <f t="shared" si="9"/>
        <v>11:49.73</v>
      </c>
    </row>
    <row r="88" spans="16:20" x14ac:dyDescent="0.25">
      <c r="P88">
        <f t="shared" si="7"/>
        <v>27</v>
      </c>
      <c r="Q88" t="str">
        <f t="shared" si="5"/>
        <v/>
      </c>
      <c r="R88" t="str">
        <f t="shared" si="6"/>
        <v>Cole Works</v>
      </c>
      <c r="S88" t="str">
        <f t="shared" si="8"/>
        <v>Plainfield MS</v>
      </c>
      <c r="T88" s="30" t="str">
        <f t="shared" si="9"/>
        <v>15:14</v>
      </c>
    </row>
    <row r="89" spans="16:20" x14ac:dyDescent="0.25">
      <c r="P89">
        <f t="shared" si="7"/>
        <v>30</v>
      </c>
      <c r="Q89" t="str">
        <f t="shared" si="5"/>
        <v/>
      </c>
      <c r="R89" t="str">
        <f t="shared" si="6"/>
        <v>Carson Works</v>
      </c>
      <c r="S89" t="str">
        <f t="shared" si="8"/>
        <v>Plainfield MS</v>
      </c>
      <c r="T89" s="30" t="str">
        <f t="shared" si="9"/>
        <v>15:21</v>
      </c>
    </row>
    <row r="90" spans="16:20" x14ac:dyDescent="0.25">
      <c r="P90">
        <f t="shared" si="7"/>
        <v>8</v>
      </c>
      <c r="Q90" t="str">
        <f t="shared" si="5"/>
        <v/>
      </c>
      <c r="R90" t="str">
        <f t="shared" si="6"/>
        <v>J. Hardin</v>
      </c>
      <c r="S90" t="str">
        <f t="shared" si="8"/>
        <v>Plainfield MS</v>
      </c>
      <c r="T90" s="30" t="str">
        <f t="shared" si="9"/>
        <v>13:03</v>
      </c>
    </row>
    <row r="91" spans="16:20" x14ac:dyDescent="0.25">
      <c r="P91">
        <f t="shared" si="7"/>
        <v>25</v>
      </c>
      <c r="Q91" t="str">
        <f t="shared" si="5"/>
        <v/>
      </c>
      <c r="R91" t="str">
        <f t="shared" si="6"/>
        <v>G. Webb</v>
      </c>
      <c r="S91" t="str">
        <f t="shared" si="8"/>
        <v>Plainfield MS</v>
      </c>
      <c r="T91" s="30" t="str">
        <f t="shared" si="9"/>
        <v>15:09</v>
      </c>
    </row>
    <row r="92" spans="16:20" x14ac:dyDescent="0.25">
      <c r="P92" t="str">
        <f t="shared" si="7"/>
        <v/>
      </c>
      <c r="Q92" t="str">
        <f t="shared" si="5"/>
        <v/>
      </c>
      <c r="R92" t="str">
        <f t="shared" si="6"/>
        <v/>
      </c>
      <c r="S92" t="str">
        <f t="shared" si="8"/>
        <v>Plainfield MS</v>
      </c>
      <c r="T92" s="30" t="str">
        <f t="shared" si="9"/>
        <v/>
      </c>
    </row>
    <row r="93" spans="16:20" x14ac:dyDescent="0.25">
      <c r="P93" t="str">
        <f t="shared" si="7"/>
        <v/>
      </c>
      <c r="Q93" t="str">
        <f t="shared" si="5"/>
        <v/>
      </c>
      <c r="R93" t="str">
        <f t="shared" si="6"/>
        <v/>
      </c>
      <c r="S93" t="str">
        <f t="shared" si="8"/>
        <v>Plainfield MS</v>
      </c>
      <c r="T93" s="30" t="str">
        <f t="shared" si="9"/>
        <v/>
      </c>
    </row>
    <row r="94" spans="16:20" x14ac:dyDescent="0.25">
      <c r="P94" t="str">
        <f t="shared" si="7"/>
        <v/>
      </c>
      <c r="Q94" t="str">
        <f t="shared" si="5"/>
        <v/>
      </c>
      <c r="R94" t="str">
        <f t="shared" si="6"/>
        <v/>
      </c>
      <c r="S94" t="str">
        <f t="shared" si="8"/>
        <v>Plainfield MS</v>
      </c>
      <c r="T94" s="30" t="str">
        <f t="shared" si="9"/>
        <v/>
      </c>
    </row>
    <row r="95" spans="16:20" x14ac:dyDescent="0.25">
      <c r="P95" t="str">
        <f t="shared" si="7"/>
        <v/>
      </c>
      <c r="Q95" t="str">
        <f t="shared" si="5"/>
        <v/>
      </c>
      <c r="R95" t="str">
        <f t="shared" si="6"/>
        <v/>
      </c>
      <c r="S95" t="str">
        <f t="shared" si="8"/>
        <v>Plainfield MS</v>
      </c>
      <c r="T95" s="30" t="str">
        <f t="shared" si="9"/>
        <v/>
      </c>
    </row>
    <row r="96" spans="16:20" x14ac:dyDescent="0.25">
      <c r="P96" t="str">
        <f t="shared" si="7"/>
        <v/>
      </c>
      <c r="Q96" t="str">
        <f t="shared" si="5"/>
        <v/>
      </c>
      <c r="R96" t="str">
        <f t="shared" si="6"/>
        <v/>
      </c>
      <c r="S96" t="str">
        <f t="shared" si="8"/>
        <v>Plainfield MS</v>
      </c>
      <c r="T96" s="30" t="str">
        <f t="shared" si="9"/>
        <v/>
      </c>
    </row>
    <row r="97" spans="16:20" x14ac:dyDescent="0.25">
      <c r="P97" t="str">
        <f t="shared" si="7"/>
        <v/>
      </c>
      <c r="Q97" t="str">
        <f t="shared" si="5"/>
        <v/>
      </c>
      <c r="R97" t="str">
        <f t="shared" si="6"/>
        <v/>
      </c>
      <c r="S97" t="str">
        <f t="shared" si="8"/>
        <v>Plainfield MS</v>
      </c>
      <c r="T97" s="30" t="str">
        <f t="shared" si="9"/>
        <v/>
      </c>
    </row>
    <row r="98" spans="16:20" x14ac:dyDescent="0.25">
      <c r="P98" t="str">
        <f t="shared" si="7"/>
        <v/>
      </c>
      <c r="Q98" t="str">
        <f t="shared" si="5"/>
        <v/>
      </c>
      <c r="R98" t="str">
        <f t="shared" si="6"/>
        <v/>
      </c>
      <c r="S98" t="str">
        <f t="shared" si="8"/>
        <v>Plainfield MS</v>
      </c>
      <c r="T98" s="30" t="str">
        <f t="shared" si="9"/>
        <v/>
      </c>
    </row>
    <row r="99" spans="16:20" x14ac:dyDescent="0.25">
      <c r="P99" t="str">
        <f t="shared" si="7"/>
        <v/>
      </c>
      <c r="Q99" t="str">
        <f t="shared" si="5"/>
        <v/>
      </c>
      <c r="R99" t="str">
        <f t="shared" si="6"/>
        <v/>
      </c>
      <c r="S99" t="str">
        <f t="shared" si="8"/>
        <v>Plainfield MS</v>
      </c>
      <c r="T99" s="30" t="str">
        <f t="shared" si="9"/>
        <v/>
      </c>
    </row>
    <row r="100" spans="16:20" x14ac:dyDescent="0.25">
      <c r="P100" t="str">
        <f t="shared" si="7"/>
        <v/>
      </c>
      <c r="Q100" t="str">
        <f t="shared" si="5"/>
        <v/>
      </c>
      <c r="R100" t="str">
        <f t="shared" si="6"/>
        <v/>
      </c>
      <c r="S100" t="str">
        <f t="shared" si="8"/>
        <v>Plainfield MS</v>
      </c>
      <c r="T100" s="30" t="str">
        <f t="shared" si="9"/>
        <v/>
      </c>
    </row>
    <row r="101" spans="16:20" x14ac:dyDescent="0.25">
      <c r="P101" t="str">
        <f t="shared" si="7"/>
        <v/>
      </c>
      <c r="Q101" t="str">
        <f t="shared" si="5"/>
        <v/>
      </c>
      <c r="R101" t="str">
        <f t="shared" si="6"/>
        <v/>
      </c>
      <c r="S101" t="str">
        <f t="shared" si="8"/>
        <v>Plainfield MS</v>
      </c>
      <c r="T101" s="30" t="str">
        <f t="shared" si="9"/>
        <v/>
      </c>
    </row>
    <row r="102" spans="16:20" x14ac:dyDescent="0.25">
      <c r="P102" t="str">
        <f>IF(ISBLANK(M4),"",M4)</f>
        <v/>
      </c>
      <c r="Q102" t="str">
        <f>IF(ISBLANK(K4),"",K4)</f>
        <v/>
      </c>
      <c r="R102" t="str">
        <f>IF(ISBLANK(L4),"",L4)</f>
        <v/>
      </c>
      <c r="S102" t="str">
        <f>IF(ISBLANK($L$2),"",$L$2)</f>
        <v/>
      </c>
      <c r="T102" s="30" t="str">
        <f>IF(ISBLANK(N4),"",N4)</f>
        <v/>
      </c>
    </row>
    <row r="103" spans="16:20" x14ac:dyDescent="0.25">
      <c r="P103" t="str">
        <f t="shared" ref="P103:P151" si="10">IF(ISBLANK(M5),"",M5)</f>
        <v/>
      </c>
      <c r="Q103" t="str">
        <f t="shared" ref="Q103:R103" si="11">IF(ISBLANK(K5),"",K5)</f>
        <v/>
      </c>
      <c r="R103" t="str">
        <f t="shared" si="11"/>
        <v/>
      </c>
      <c r="S103" t="str">
        <f t="shared" ref="S103:S151" si="12">IF(ISBLANK($L$2),"",$L$2)</f>
        <v/>
      </c>
      <c r="T103" s="30" t="str">
        <f t="shared" ref="T103:T151" si="13">IF(ISBLANK(N5),"",N5)</f>
        <v/>
      </c>
    </row>
    <row r="104" spans="16:20" x14ac:dyDescent="0.25">
      <c r="P104" t="str">
        <f t="shared" si="10"/>
        <v/>
      </c>
      <c r="Q104" t="str">
        <f t="shared" ref="Q104:R104" si="14">IF(ISBLANK(K6),"",K6)</f>
        <v/>
      </c>
      <c r="R104" t="str">
        <f t="shared" si="14"/>
        <v/>
      </c>
      <c r="S104" t="str">
        <f t="shared" si="12"/>
        <v/>
      </c>
      <c r="T104" s="30" t="str">
        <f t="shared" si="13"/>
        <v/>
      </c>
    </row>
    <row r="105" spans="16:20" x14ac:dyDescent="0.25">
      <c r="P105" t="str">
        <f t="shared" si="10"/>
        <v/>
      </c>
      <c r="Q105" t="str">
        <f t="shared" ref="Q105:R105" si="15">IF(ISBLANK(K7),"",K7)</f>
        <v/>
      </c>
      <c r="R105" t="str">
        <f t="shared" si="15"/>
        <v/>
      </c>
      <c r="S105" t="str">
        <f t="shared" si="12"/>
        <v/>
      </c>
      <c r="T105" s="30" t="str">
        <f t="shared" si="13"/>
        <v/>
      </c>
    </row>
    <row r="106" spans="16:20" x14ac:dyDescent="0.25">
      <c r="P106" t="str">
        <f t="shared" si="10"/>
        <v/>
      </c>
      <c r="Q106" t="str">
        <f t="shared" ref="Q106:R106" si="16">IF(ISBLANK(K8),"",K8)</f>
        <v/>
      </c>
      <c r="R106" t="str">
        <f t="shared" si="16"/>
        <v/>
      </c>
      <c r="S106" t="str">
        <f t="shared" si="12"/>
        <v/>
      </c>
      <c r="T106" s="30" t="str">
        <f t="shared" si="13"/>
        <v/>
      </c>
    </row>
    <row r="107" spans="16:20" x14ac:dyDescent="0.25">
      <c r="P107" t="str">
        <f t="shared" si="10"/>
        <v/>
      </c>
      <c r="Q107" t="str">
        <f t="shared" ref="Q107:R107" si="17">IF(ISBLANK(K9),"",K9)</f>
        <v/>
      </c>
      <c r="R107" t="str">
        <f t="shared" si="17"/>
        <v/>
      </c>
      <c r="S107" t="str">
        <f t="shared" si="12"/>
        <v/>
      </c>
      <c r="T107" s="30" t="str">
        <f t="shared" si="13"/>
        <v/>
      </c>
    </row>
    <row r="108" spans="16:20" x14ac:dyDescent="0.25">
      <c r="P108" t="str">
        <f t="shared" si="10"/>
        <v/>
      </c>
      <c r="Q108" t="str">
        <f t="shared" ref="Q108:R108" si="18">IF(ISBLANK(K10),"",K10)</f>
        <v/>
      </c>
      <c r="R108" t="str">
        <f t="shared" si="18"/>
        <v/>
      </c>
      <c r="S108" t="str">
        <f t="shared" si="12"/>
        <v/>
      </c>
      <c r="T108" s="30" t="str">
        <f t="shared" si="13"/>
        <v/>
      </c>
    </row>
    <row r="109" spans="16:20" x14ac:dyDescent="0.25">
      <c r="P109" t="str">
        <f t="shared" si="10"/>
        <v/>
      </c>
      <c r="Q109" t="str">
        <f t="shared" ref="Q109:R109" si="19">IF(ISBLANK(K11),"",K11)</f>
        <v/>
      </c>
      <c r="R109" t="str">
        <f t="shared" si="19"/>
        <v/>
      </c>
      <c r="S109" t="str">
        <f t="shared" si="12"/>
        <v/>
      </c>
      <c r="T109" s="30" t="str">
        <f t="shared" si="13"/>
        <v/>
      </c>
    </row>
    <row r="110" spans="16:20" x14ac:dyDescent="0.25">
      <c r="P110" t="str">
        <f t="shared" si="10"/>
        <v/>
      </c>
      <c r="Q110" t="str">
        <f t="shared" ref="Q110:R110" si="20">IF(ISBLANK(K12),"",K12)</f>
        <v/>
      </c>
      <c r="R110" t="str">
        <f t="shared" si="20"/>
        <v/>
      </c>
      <c r="S110" t="str">
        <f t="shared" si="12"/>
        <v/>
      </c>
      <c r="T110" s="30" t="str">
        <f t="shared" si="13"/>
        <v/>
      </c>
    </row>
    <row r="111" spans="16:20" x14ac:dyDescent="0.25">
      <c r="P111" t="str">
        <f t="shared" si="10"/>
        <v/>
      </c>
      <c r="Q111" t="str">
        <f t="shared" ref="Q111:R111" si="21">IF(ISBLANK(K13),"",K13)</f>
        <v/>
      </c>
      <c r="R111" t="str">
        <f t="shared" si="21"/>
        <v/>
      </c>
      <c r="S111" t="str">
        <f t="shared" si="12"/>
        <v/>
      </c>
      <c r="T111" s="30" t="str">
        <f t="shared" si="13"/>
        <v/>
      </c>
    </row>
    <row r="112" spans="16:20" x14ac:dyDescent="0.25">
      <c r="P112" t="str">
        <f t="shared" si="10"/>
        <v/>
      </c>
      <c r="Q112" t="str">
        <f t="shared" ref="Q112:R112" si="22">IF(ISBLANK(K14),"",K14)</f>
        <v/>
      </c>
      <c r="R112" t="str">
        <f t="shared" si="22"/>
        <v/>
      </c>
      <c r="S112" t="str">
        <f t="shared" si="12"/>
        <v/>
      </c>
      <c r="T112" s="30" t="str">
        <f t="shared" si="13"/>
        <v/>
      </c>
    </row>
    <row r="113" spans="16:20" x14ac:dyDescent="0.25">
      <c r="P113" t="str">
        <f t="shared" si="10"/>
        <v/>
      </c>
      <c r="Q113" t="str">
        <f t="shared" ref="Q113:R113" si="23">IF(ISBLANK(K15),"",K15)</f>
        <v/>
      </c>
      <c r="R113" t="str">
        <f t="shared" si="23"/>
        <v/>
      </c>
      <c r="S113" t="str">
        <f t="shared" si="12"/>
        <v/>
      </c>
      <c r="T113" s="30" t="str">
        <f t="shared" si="13"/>
        <v/>
      </c>
    </row>
    <row r="114" spans="16:20" x14ac:dyDescent="0.25">
      <c r="P114" t="str">
        <f t="shared" si="10"/>
        <v/>
      </c>
      <c r="Q114" t="str">
        <f t="shared" ref="Q114:R114" si="24">IF(ISBLANK(K16),"",K16)</f>
        <v/>
      </c>
      <c r="R114" t="str">
        <f t="shared" si="24"/>
        <v/>
      </c>
      <c r="S114" t="str">
        <f t="shared" si="12"/>
        <v/>
      </c>
      <c r="T114" s="30" t="str">
        <f t="shared" si="13"/>
        <v/>
      </c>
    </row>
    <row r="115" spans="16:20" x14ac:dyDescent="0.25">
      <c r="P115" t="str">
        <f t="shared" si="10"/>
        <v/>
      </c>
      <c r="Q115" t="str">
        <f t="shared" ref="Q115:R115" si="25">IF(ISBLANK(K17),"",K17)</f>
        <v/>
      </c>
      <c r="R115" t="str">
        <f t="shared" si="25"/>
        <v/>
      </c>
      <c r="S115" t="str">
        <f t="shared" si="12"/>
        <v/>
      </c>
      <c r="T115" s="30" t="str">
        <f t="shared" si="13"/>
        <v/>
      </c>
    </row>
    <row r="116" spans="16:20" x14ac:dyDescent="0.25">
      <c r="P116" t="str">
        <f t="shared" si="10"/>
        <v/>
      </c>
      <c r="Q116" t="str">
        <f t="shared" ref="Q116:R116" si="26">IF(ISBLANK(K18),"",K18)</f>
        <v/>
      </c>
      <c r="R116" t="str">
        <f t="shared" si="26"/>
        <v/>
      </c>
      <c r="S116" t="str">
        <f t="shared" si="12"/>
        <v/>
      </c>
      <c r="T116" s="30" t="str">
        <f t="shared" si="13"/>
        <v/>
      </c>
    </row>
    <row r="117" spans="16:20" x14ac:dyDescent="0.25">
      <c r="P117" t="str">
        <f t="shared" si="10"/>
        <v/>
      </c>
      <c r="Q117" t="str">
        <f t="shared" ref="Q117:R117" si="27">IF(ISBLANK(K19),"",K19)</f>
        <v/>
      </c>
      <c r="R117" t="str">
        <f t="shared" si="27"/>
        <v/>
      </c>
      <c r="S117" t="str">
        <f t="shared" si="12"/>
        <v/>
      </c>
      <c r="T117" s="30" t="str">
        <f t="shared" si="13"/>
        <v/>
      </c>
    </row>
    <row r="118" spans="16:20" x14ac:dyDescent="0.25">
      <c r="P118" t="str">
        <f t="shared" si="10"/>
        <v/>
      </c>
      <c r="Q118" t="str">
        <f t="shared" ref="Q118:R118" si="28">IF(ISBLANK(K20),"",K20)</f>
        <v/>
      </c>
      <c r="R118" t="str">
        <f t="shared" si="28"/>
        <v/>
      </c>
      <c r="S118" t="str">
        <f t="shared" si="12"/>
        <v/>
      </c>
      <c r="T118" s="30" t="str">
        <f t="shared" si="13"/>
        <v/>
      </c>
    </row>
    <row r="119" spans="16:20" x14ac:dyDescent="0.25">
      <c r="P119" t="str">
        <f t="shared" si="10"/>
        <v/>
      </c>
      <c r="Q119" t="str">
        <f t="shared" ref="Q119:R119" si="29">IF(ISBLANK(K21),"",K21)</f>
        <v/>
      </c>
      <c r="R119" t="str">
        <f t="shared" si="29"/>
        <v/>
      </c>
      <c r="S119" t="str">
        <f t="shared" si="12"/>
        <v/>
      </c>
      <c r="T119" s="30" t="str">
        <f t="shared" si="13"/>
        <v/>
      </c>
    </row>
    <row r="120" spans="16:20" x14ac:dyDescent="0.25">
      <c r="P120" t="str">
        <f t="shared" si="10"/>
        <v/>
      </c>
      <c r="Q120" t="str">
        <f t="shared" ref="Q120:R120" si="30">IF(ISBLANK(K22),"",K22)</f>
        <v/>
      </c>
      <c r="R120" t="str">
        <f t="shared" si="30"/>
        <v/>
      </c>
      <c r="S120" t="str">
        <f t="shared" si="12"/>
        <v/>
      </c>
      <c r="T120" s="30" t="str">
        <f t="shared" si="13"/>
        <v/>
      </c>
    </row>
    <row r="121" spans="16:20" x14ac:dyDescent="0.25">
      <c r="P121" t="str">
        <f t="shared" si="10"/>
        <v/>
      </c>
      <c r="Q121" t="str">
        <f t="shared" ref="Q121:R121" si="31">IF(ISBLANK(K23),"",K23)</f>
        <v/>
      </c>
      <c r="R121" t="str">
        <f t="shared" si="31"/>
        <v/>
      </c>
      <c r="S121" t="str">
        <f t="shared" si="12"/>
        <v/>
      </c>
      <c r="T121" s="30" t="str">
        <f t="shared" si="13"/>
        <v/>
      </c>
    </row>
    <row r="122" spans="16:20" x14ac:dyDescent="0.25">
      <c r="P122" t="str">
        <f t="shared" si="10"/>
        <v/>
      </c>
      <c r="Q122" t="str">
        <f t="shared" ref="Q122:R122" si="32">IF(ISBLANK(K24),"",K24)</f>
        <v/>
      </c>
      <c r="R122" t="str">
        <f t="shared" si="32"/>
        <v/>
      </c>
      <c r="S122" t="str">
        <f t="shared" si="12"/>
        <v/>
      </c>
      <c r="T122" s="30" t="str">
        <f t="shared" si="13"/>
        <v/>
      </c>
    </row>
    <row r="123" spans="16:20" x14ac:dyDescent="0.25">
      <c r="P123" t="str">
        <f t="shared" si="10"/>
        <v/>
      </c>
      <c r="Q123" t="str">
        <f t="shared" ref="Q123:R123" si="33">IF(ISBLANK(K25),"",K25)</f>
        <v/>
      </c>
      <c r="R123" t="str">
        <f t="shared" si="33"/>
        <v/>
      </c>
      <c r="S123" t="str">
        <f t="shared" si="12"/>
        <v/>
      </c>
      <c r="T123" s="30" t="str">
        <f t="shared" si="13"/>
        <v/>
      </c>
    </row>
    <row r="124" spans="16:20" x14ac:dyDescent="0.25">
      <c r="P124" t="str">
        <f t="shared" si="10"/>
        <v/>
      </c>
      <c r="Q124" t="str">
        <f t="shared" ref="Q124:R124" si="34">IF(ISBLANK(K26),"",K26)</f>
        <v/>
      </c>
      <c r="R124" t="str">
        <f t="shared" si="34"/>
        <v/>
      </c>
      <c r="S124" t="str">
        <f t="shared" si="12"/>
        <v/>
      </c>
      <c r="T124" s="30" t="str">
        <f t="shared" si="13"/>
        <v/>
      </c>
    </row>
    <row r="125" spans="16:20" x14ac:dyDescent="0.25">
      <c r="P125" t="str">
        <f t="shared" si="10"/>
        <v/>
      </c>
      <c r="Q125" t="str">
        <f t="shared" ref="Q125:R125" si="35">IF(ISBLANK(K27),"",K27)</f>
        <v/>
      </c>
      <c r="R125" t="str">
        <f t="shared" si="35"/>
        <v/>
      </c>
      <c r="S125" t="str">
        <f t="shared" si="12"/>
        <v/>
      </c>
      <c r="T125" s="30" t="str">
        <f t="shared" si="13"/>
        <v/>
      </c>
    </row>
    <row r="126" spans="16:20" x14ac:dyDescent="0.25">
      <c r="P126" t="str">
        <f t="shared" si="10"/>
        <v/>
      </c>
      <c r="Q126" t="str">
        <f t="shared" ref="Q126:R126" si="36">IF(ISBLANK(K28),"",K28)</f>
        <v/>
      </c>
      <c r="R126" t="str">
        <f t="shared" si="36"/>
        <v/>
      </c>
      <c r="S126" t="str">
        <f t="shared" si="12"/>
        <v/>
      </c>
      <c r="T126" s="30" t="str">
        <f t="shared" si="13"/>
        <v/>
      </c>
    </row>
    <row r="127" spans="16:20" x14ac:dyDescent="0.25">
      <c r="P127" t="str">
        <f t="shared" si="10"/>
        <v/>
      </c>
      <c r="Q127" t="str">
        <f t="shared" ref="Q127:R127" si="37">IF(ISBLANK(K29),"",K29)</f>
        <v/>
      </c>
      <c r="R127" t="str">
        <f t="shared" si="37"/>
        <v/>
      </c>
      <c r="S127" t="str">
        <f t="shared" si="12"/>
        <v/>
      </c>
      <c r="T127" s="30" t="str">
        <f t="shared" si="13"/>
        <v/>
      </c>
    </row>
    <row r="128" spans="16:20" x14ac:dyDescent="0.25">
      <c r="P128" t="str">
        <f t="shared" si="10"/>
        <v/>
      </c>
      <c r="Q128" t="str">
        <f t="shared" ref="Q128:R128" si="38">IF(ISBLANK(K30),"",K30)</f>
        <v/>
      </c>
      <c r="R128" t="str">
        <f t="shared" si="38"/>
        <v/>
      </c>
      <c r="S128" t="str">
        <f t="shared" si="12"/>
        <v/>
      </c>
      <c r="T128" s="30" t="str">
        <f t="shared" si="13"/>
        <v/>
      </c>
    </row>
    <row r="129" spans="16:20" x14ac:dyDescent="0.25">
      <c r="P129" t="str">
        <f t="shared" si="10"/>
        <v/>
      </c>
      <c r="Q129" t="str">
        <f t="shared" ref="Q129:R129" si="39">IF(ISBLANK(K31),"",K31)</f>
        <v/>
      </c>
      <c r="R129" t="str">
        <f t="shared" si="39"/>
        <v/>
      </c>
      <c r="S129" t="str">
        <f t="shared" si="12"/>
        <v/>
      </c>
      <c r="T129" s="30" t="str">
        <f t="shared" si="13"/>
        <v/>
      </c>
    </row>
    <row r="130" spans="16:20" x14ac:dyDescent="0.25">
      <c r="P130" t="str">
        <f t="shared" si="10"/>
        <v/>
      </c>
      <c r="Q130" t="str">
        <f t="shared" ref="Q130:R130" si="40">IF(ISBLANK(K32),"",K32)</f>
        <v/>
      </c>
      <c r="R130" t="str">
        <f t="shared" si="40"/>
        <v/>
      </c>
      <c r="S130" t="str">
        <f t="shared" si="12"/>
        <v/>
      </c>
      <c r="T130" s="30" t="str">
        <f t="shared" si="13"/>
        <v/>
      </c>
    </row>
    <row r="131" spans="16:20" x14ac:dyDescent="0.25">
      <c r="P131" t="str">
        <f t="shared" si="10"/>
        <v/>
      </c>
      <c r="Q131" t="str">
        <f t="shared" ref="Q131:R131" si="41">IF(ISBLANK(K33),"",K33)</f>
        <v/>
      </c>
      <c r="R131" t="str">
        <f t="shared" si="41"/>
        <v/>
      </c>
      <c r="S131" t="str">
        <f t="shared" si="12"/>
        <v/>
      </c>
      <c r="T131" s="30" t="str">
        <f t="shared" si="13"/>
        <v/>
      </c>
    </row>
    <row r="132" spans="16:20" x14ac:dyDescent="0.25">
      <c r="P132" t="str">
        <f t="shared" si="10"/>
        <v/>
      </c>
      <c r="Q132" t="str">
        <f t="shared" ref="Q132:R132" si="42">IF(ISBLANK(K34),"",K34)</f>
        <v/>
      </c>
      <c r="R132" t="str">
        <f t="shared" si="42"/>
        <v/>
      </c>
      <c r="S132" t="str">
        <f t="shared" si="12"/>
        <v/>
      </c>
      <c r="T132" s="30" t="str">
        <f t="shared" si="13"/>
        <v/>
      </c>
    </row>
    <row r="133" spans="16:20" x14ac:dyDescent="0.25">
      <c r="P133" t="str">
        <f t="shared" si="10"/>
        <v/>
      </c>
      <c r="Q133" t="str">
        <f t="shared" ref="Q133:R133" si="43">IF(ISBLANK(K35),"",K35)</f>
        <v/>
      </c>
      <c r="R133" t="str">
        <f t="shared" si="43"/>
        <v/>
      </c>
      <c r="S133" t="str">
        <f t="shared" si="12"/>
        <v/>
      </c>
      <c r="T133" s="30" t="str">
        <f t="shared" si="13"/>
        <v/>
      </c>
    </row>
    <row r="134" spans="16:20" x14ac:dyDescent="0.25">
      <c r="P134" t="str">
        <f t="shared" si="10"/>
        <v/>
      </c>
      <c r="Q134" t="str">
        <f t="shared" ref="Q134:R134" si="44">IF(ISBLANK(K36),"",K36)</f>
        <v/>
      </c>
      <c r="R134" t="str">
        <f t="shared" si="44"/>
        <v/>
      </c>
      <c r="S134" t="str">
        <f t="shared" si="12"/>
        <v/>
      </c>
      <c r="T134" s="30" t="str">
        <f t="shared" si="13"/>
        <v/>
      </c>
    </row>
    <row r="135" spans="16:20" x14ac:dyDescent="0.25">
      <c r="P135" t="str">
        <f t="shared" si="10"/>
        <v/>
      </c>
      <c r="Q135" t="str">
        <f t="shared" ref="Q135:R135" si="45">IF(ISBLANK(K37),"",K37)</f>
        <v/>
      </c>
      <c r="R135" t="str">
        <f t="shared" si="45"/>
        <v/>
      </c>
      <c r="S135" t="str">
        <f t="shared" si="12"/>
        <v/>
      </c>
      <c r="T135" s="30" t="str">
        <f t="shared" si="13"/>
        <v/>
      </c>
    </row>
    <row r="136" spans="16:20" x14ac:dyDescent="0.25">
      <c r="P136" t="str">
        <f t="shared" si="10"/>
        <v/>
      </c>
      <c r="Q136" t="str">
        <f t="shared" ref="Q136:R136" si="46">IF(ISBLANK(K38),"",K38)</f>
        <v/>
      </c>
      <c r="R136" t="str">
        <f t="shared" si="46"/>
        <v/>
      </c>
      <c r="S136" t="str">
        <f t="shared" si="12"/>
        <v/>
      </c>
      <c r="T136" s="30" t="str">
        <f t="shared" si="13"/>
        <v/>
      </c>
    </row>
    <row r="137" spans="16:20" x14ac:dyDescent="0.25">
      <c r="P137" t="str">
        <f t="shared" si="10"/>
        <v/>
      </c>
      <c r="Q137" t="str">
        <f t="shared" ref="Q137:R137" si="47">IF(ISBLANK(K39),"",K39)</f>
        <v/>
      </c>
      <c r="R137" t="str">
        <f t="shared" si="47"/>
        <v/>
      </c>
      <c r="S137" t="str">
        <f t="shared" si="12"/>
        <v/>
      </c>
      <c r="T137" s="30" t="str">
        <f t="shared" si="13"/>
        <v/>
      </c>
    </row>
    <row r="138" spans="16:20" x14ac:dyDescent="0.25">
      <c r="P138" t="str">
        <f t="shared" si="10"/>
        <v/>
      </c>
      <c r="Q138" t="str">
        <f t="shared" ref="Q138:R138" si="48">IF(ISBLANK(K40),"",K40)</f>
        <v/>
      </c>
      <c r="R138" t="str">
        <f t="shared" si="48"/>
        <v/>
      </c>
      <c r="S138" t="str">
        <f t="shared" si="12"/>
        <v/>
      </c>
      <c r="T138" s="30" t="str">
        <f t="shared" si="13"/>
        <v/>
      </c>
    </row>
    <row r="139" spans="16:20" x14ac:dyDescent="0.25">
      <c r="P139" t="str">
        <f t="shared" si="10"/>
        <v/>
      </c>
      <c r="Q139" t="str">
        <f t="shared" ref="Q139:R139" si="49">IF(ISBLANK(K41),"",K41)</f>
        <v/>
      </c>
      <c r="R139" t="str">
        <f t="shared" si="49"/>
        <v/>
      </c>
      <c r="S139" t="str">
        <f t="shared" si="12"/>
        <v/>
      </c>
      <c r="T139" s="30" t="str">
        <f t="shared" si="13"/>
        <v/>
      </c>
    </row>
    <row r="140" spans="16:20" x14ac:dyDescent="0.25">
      <c r="P140" t="str">
        <f t="shared" si="10"/>
        <v/>
      </c>
      <c r="Q140" t="str">
        <f t="shared" ref="Q140:R140" si="50">IF(ISBLANK(K42),"",K42)</f>
        <v/>
      </c>
      <c r="R140" t="str">
        <f t="shared" si="50"/>
        <v/>
      </c>
      <c r="S140" t="str">
        <f t="shared" si="12"/>
        <v/>
      </c>
      <c r="T140" s="30" t="str">
        <f t="shared" si="13"/>
        <v/>
      </c>
    </row>
    <row r="141" spans="16:20" x14ac:dyDescent="0.25">
      <c r="P141" t="str">
        <f t="shared" si="10"/>
        <v/>
      </c>
      <c r="Q141" t="str">
        <f t="shared" ref="Q141:R141" si="51">IF(ISBLANK(K43),"",K43)</f>
        <v/>
      </c>
      <c r="R141" t="str">
        <f t="shared" si="51"/>
        <v/>
      </c>
      <c r="S141" t="str">
        <f t="shared" si="12"/>
        <v/>
      </c>
      <c r="T141" s="30" t="str">
        <f t="shared" si="13"/>
        <v/>
      </c>
    </row>
    <row r="142" spans="16:20" x14ac:dyDescent="0.25">
      <c r="P142" t="str">
        <f t="shared" si="10"/>
        <v/>
      </c>
      <c r="Q142" t="str">
        <f t="shared" ref="Q142:R142" si="52">IF(ISBLANK(K44),"",K44)</f>
        <v/>
      </c>
      <c r="R142" t="str">
        <f t="shared" si="52"/>
        <v/>
      </c>
      <c r="S142" t="str">
        <f t="shared" si="12"/>
        <v/>
      </c>
      <c r="T142" s="30" t="str">
        <f t="shared" si="13"/>
        <v/>
      </c>
    </row>
    <row r="143" spans="16:20" x14ac:dyDescent="0.25">
      <c r="P143" t="str">
        <f t="shared" si="10"/>
        <v/>
      </c>
      <c r="Q143" t="str">
        <f t="shared" ref="Q143:R143" si="53">IF(ISBLANK(K45),"",K45)</f>
        <v/>
      </c>
      <c r="R143" t="str">
        <f t="shared" si="53"/>
        <v/>
      </c>
      <c r="S143" t="str">
        <f t="shared" si="12"/>
        <v/>
      </c>
      <c r="T143" s="30" t="str">
        <f t="shared" si="13"/>
        <v/>
      </c>
    </row>
    <row r="144" spans="16:20" x14ac:dyDescent="0.25">
      <c r="P144" t="str">
        <f t="shared" si="10"/>
        <v/>
      </c>
      <c r="Q144" t="str">
        <f t="shared" ref="Q144:R144" si="54">IF(ISBLANK(K46),"",K46)</f>
        <v/>
      </c>
      <c r="R144" t="str">
        <f t="shared" si="54"/>
        <v/>
      </c>
      <c r="S144" t="str">
        <f t="shared" si="12"/>
        <v/>
      </c>
      <c r="T144" s="30" t="str">
        <f t="shared" si="13"/>
        <v/>
      </c>
    </row>
    <row r="145" spans="16:20" x14ac:dyDescent="0.25">
      <c r="P145" t="str">
        <f t="shared" si="10"/>
        <v/>
      </c>
      <c r="Q145" t="str">
        <f t="shared" ref="Q145:R145" si="55">IF(ISBLANK(K47),"",K47)</f>
        <v/>
      </c>
      <c r="R145" t="str">
        <f t="shared" si="55"/>
        <v/>
      </c>
      <c r="S145" t="str">
        <f t="shared" si="12"/>
        <v/>
      </c>
      <c r="T145" s="30" t="str">
        <f t="shared" si="13"/>
        <v/>
      </c>
    </row>
    <row r="146" spans="16:20" x14ac:dyDescent="0.25">
      <c r="P146" t="str">
        <f t="shared" si="10"/>
        <v/>
      </c>
      <c r="Q146" t="str">
        <f t="shared" ref="Q146:R146" si="56">IF(ISBLANK(K48),"",K48)</f>
        <v/>
      </c>
      <c r="R146" t="str">
        <f t="shared" si="56"/>
        <v/>
      </c>
      <c r="S146" t="str">
        <f t="shared" si="12"/>
        <v/>
      </c>
      <c r="T146" s="30" t="str">
        <f t="shared" si="13"/>
        <v/>
      </c>
    </row>
    <row r="147" spans="16:20" x14ac:dyDescent="0.25">
      <c r="P147" t="str">
        <f t="shared" si="10"/>
        <v/>
      </c>
      <c r="Q147" t="str">
        <f t="shared" ref="Q147:R147" si="57">IF(ISBLANK(K49),"",K49)</f>
        <v/>
      </c>
      <c r="R147" t="str">
        <f t="shared" si="57"/>
        <v/>
      </c>
      <c r="S147" t="str">
        <f t="shared" si="12"/>
        <v/>
      </c>
      <c r="T147" s="30" t="str">
        <f t="shared" si="13"/>
        <v/>
      </c>
    </row>
    <row r="148" spans="16:20" x14ac:dyDescent="0.25">
      <c r="P148" t="str">
        <f t="shared" si="10"/>
        <v/>
      </c>
      <c r="Q148" t="str">
        <f t="shared" ref="Q148:R148" si="58">IF(ISBLANK(K50),"",K50)</f>
        <v/>
      </c>
      <c r="R148" t="str">
        <f t="shared" si="58"/>
        <v/>
      </c>
      <c r="S148" t="str">
        <f t="shared" si="12"/>
        <v/>
      </c>
      <c r="T148" s="30" t="str">
        <f t="shared" si="13"/>
        <v/>
      </c>
    </row>
    <row r="149" spans="16:20" x14ac:dyDescent="0.25">
      <c r="P149" t="str">
        <f t="shared" si="10"/>
        <v/>
      </c>
      <c r="Q149" t="str">
        <f t="shared" ref="Q149:R149" si="59">IF(ISBLANK(K51),"",K51)</f>
        <v/>
      </c>
      <c r="R149" t="str">
        <f t="shared" si="59"/>
        <v/>
      </c>
      <c r="S149" t="str">
        <f t="shared" si="12"/>
        <v/>
      </c>
      <c r="T149" s="30" t="str">
        <f t="shared" si="13"/>
        <v/>
      </c>
    </row>
    <row r="150" spans="16:20" x14ac:dyDescent="0.25">
      <c r="P150" t="str">
        <f t="shared" si="10"/>
        <v/>
      </c>
      <c r="Q150" t="str">
        <f t="shared" ref="Q150:R150" si="60">IF(ISBLANK(K52),"",K52)</f>
        <v/>
      </c>
      <c r="R150" t="str">
        <f t="shared" si="60"/>
        <v/>
      </c>
      <c r="S150" t="str">
        <f t="shared" si="12"/>
        <v/>
      </c>
      <c r="T150" s="30" t="str">
        <f t="shared" si="13"/>
        <v/>
      </c>
    </row>
    <row r="151" spans="16:20" x14ac:dyDescent="0.25">
      <c r="P151" t="str">
        <f t="shared" si="10"/>
        <v/>
      </c>
      <c r="Q151" t="str">
        <f t="shared" ref="Q151:R151" si="61">IF(ISBLANK(K53),"",K53)</f>
        <v/>
      </c>
      <c r="R151" t="str">
        <f t="shared" si="61"/>
        <v/>
      </c>
      <c r="S151" t="str">
        <f t="shared" si="12"/>
        <v/>
      </c>
      <c r="T151" s="30" t="str">
        <f t="shared" si="13"/>
        <v/>
      </c>
    </row>
  </sheetData>
  <sheetProtection password="C6FC" sheet="1" objects="1" scenarios="1" selectLockedCells="1"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151"/>
  <sheetViews>
    <sheetView topLeftCell="B1" zoomScale="90" zoomScaleNormal="90" workbookViewId="0">
      <selection activeCell="F2" sqref="F2:F151"/>
    </sheetView>
  </sheetViews>
  <sheetFormatPr defaultRowHeight="15" x14ac:dyDescent="0.25"/>
  <cols>
    <col min="1" max="1" width="5.42578125" hidden="1" customWidth="1"/>
    <col min="2" max="2" width="8.42578125" bestFit="1" customWidth="1"/>
    <col min="3" max="3" width="13.85546875" bestFit="1" customWidth="1"/>
    <col min="4" max="4" width="20.42578125" customWidth="1"/>
    <col min="5" max="5" width="24.42578125" customWidth="1"/>
    <col min="6" max="6" width="11.28515625" customWidth="1"/>
  </cols>
  <sheetData>
    <row r="1" spans="1:7" x14ac:dyDescent="0.25">
      <c r="A1" t="s">
        <v>16</v>
      </c>
      <c r="B1" s="8" t="s">
        <v>0</v>
      </c>
      <c r="C1" s="8" t="s">
        <v>4</v>
      </c>
      <c r="D1" s="8" t="s">
        <v>1</v>
      </c>
      <c r="E1" s="8" t="s">
        <v>2</v>
      </c>
      <c r="F1" s="8" t="s">
        <v>13</v>
      </c>
      <c r="G1" s="8" t="s">
        <v>3</v>
      </c>
    </row>
    <row r="2" spans="1:7" x14ac:dyDescent="0.25">
      <c r="A2" t="str">
        <f>IF(B2="","",IF(D2='Boys Rosters'!$B$2,COUNTIF($D$2:D2,'Boys Rosters'!$B$2)&amp;D2,IF(D2='Boys Rosters'!$G$2,COUNTIF($D$2:D2,'Boys Rosters'!$G$2)&amp;D2,COUNTIF($D$2:D2,'Boys Rosters'!$L$2)&amp;D2)))</f>
        <v>1Plainfield MS</v>
      </c>
      <c r="B2">
        <f>IF(COUNT('Boys Rosters'!$P$2:$P$151)&gt;0,1,"")</f>
        <v>1</v>
      </c>
      <c r="C2" t="str">
        <f>IF(B2="","",IF(COUNT('Boys Rosters'!$Q$2:$Q$151)=0,"",VLOOKUP(B2,'Boys Rosters'!$P$2:$T$151,2,FALSE)))</f>
        <v/>
      </c>
      <c r="D2" t="str">
        <f>IF(B2="","",IF(COUNTA('Boys Rosters'!$S$2:$S$151)=0,"",IF(VLOOKUP(B2,'Boys Rosters'!$P$2:$T$151,4,FALSE)="","",VLOOKUP(B2,'Boys Rosters'!$P$2:$T$151,4,FALSE))))</f>
        <v>Plainfield MS</v>
      </c>
      <c r="E2" t="str">
        <f>IF(B2="","",IF(COUNTA('Boys Rosters'!$S$2:$S$151)=0,"",IF(VLOOKUP(B2,'Boys Rosters'!$P$2:$T$151,3,FALSE)="","",VLOOKUP(B2,'Boys Rosters'!$P$2:$T$151,3,FALSE))))</f>
        <v>Stafan Allen</v>
      </c>
      <c r="F2" s="4" t="s">
        <v>165</v>
      </c>
      <c r="G2">
        <f>IF(COUNT('Boys Rosters'!P2:P151)&gt;0,IF(COUNTIF(D2:D151,D2)&lt;5,"",1),"")</f>
        <v>1</v>
      </c>
    </row>
    <row r="3" spans="1:7" x14ac:dyDescent="0.25">
      <c r="A3" t="str">
        <f>IF(B3="","",IF(D3='Boys Rosters'!$B$2,COUNTIF($D$2:D3,'Boys Rosters'!$B$2)&amp;D3,IF(D3='Boys Rosters'!$G$2,COUNTIF($D$2:D3,'Boys Rosters'!$G$2)&amp;D3,COUNTIF($D$2:D3,'Boys Rosters'!$L$2)&amp;D3)))</f>
        <v>2Plainfield MS</v>
      </c>
      <c r="B3">
        <f>IF(COUNT('Boys Rosters'!$P$2:$P$151)&gt;COUNT($B$2:B2),B2+1,"")</f>
        <v>2</v>
      </c>
      <c r="C3" t="str">
        <f>IF(B3="","",IF(COUNT('Boys Rosters'!$Q$2:$Q$151)=0,"",VLOOKUP(B3,'Boys Rosters'!$P$2:$T$151,2,FALSE)))</f>
        <v/>
      </c>
      <c r="D3" t="str">
        <f>IF(B3="","",IF(COUNTA('Boys Rosters'!$S$2:$S$151)=0,"",IF(VLOOKUP(B3,'Boys Rosters'!$P$2:$T$151,4,FALSE)="","",VLOOKUP(B3,'Boys Rosters'!$P$2:$T$151,4,FALSE))))</f>
        <v>Plainfield MS</v>
      </c>
      <c r="E3" t="str">
        <f>IF(B3="","",IF(COUNTA('Boys Rosters'!$S$2:$S$151)=0,"",IF(VLOOKUP(B3,'Boys Rosters'!$P$2:$T$151,3,FALSE)="","",VLOOKUP(B3,'Boys Rosters'!$P$2:$T$151,3,FALSE))))</f>
        <v>Sarren Woodford</v>
      </c>
      <c r="F3" s="4" t="s">
        <v>166</v>
      </c>
      <c r="G3">
        <f>IF(B3="","",IF(COUNTIF($D$2:$D$151,D3)&lt;5,"",IF(COUNTIF($D$2:D3,D3)&gt;7,"",MAX($G$2:G2)+1)))</f>
        <v>2</v>
      </c>
    </row>
    <row r="4" spans="1:7" x14ac:dyDescent="0.25">
      <c r="A4" t="str">
        <f>IF(B4="","",IF(D4='Boys Rosters'!$B$2,COUNTIF($D$2:D4,'Boys Rosters'!$B$2)&amp;D4,IF(D4='Boys Rosters'!$G$2,COUNTIF($D$2:D4,'Boys Rosters'!$G$2)&amp;D4,COUNTIF($D$2:D4,'Boys Rosters'!$L$2)&amp;D4)))</f>
        <v>1Greenwood MS</v>
      </c>
      <c r="B4">
        <f>IF(COUNT('Boys Rosters'!$P$2:$P$151)&gt;COUNT($B$2:B3),B3+1,"")</f>
        <v>3</v>
      </c>
      <c r="C4" t="str">
        <f>IF(B4="","",IF(COUNT('Boys Rosters'!$Q$2:$Q$151)=0,"",VLOOKUP(B4,'Boys Rosters'!$P$2:$T$151,2,FALSE)))</f>
        <v/>
      </c>
      <c r="D4" t="str">
        <f>IF(B4="","",IF(COUNTA('Boys Rosters'!$S$2:$S$151)=0,"",IF(VLOOKUP(B4,'Boys Rosters'!$P$2:$T$151,4,FALSE)="","",VLOOKUP(B4,'Boys Rosters'!$P$2:$T$151,4,FALSE))))</f>
        <v>Greenwood MS</v>
      </c>
      <c r="E4" t="str">
        <f>IF(B4="","",IF(COUNTA('Boys Rosters'!$S$2:$S$151)=0,"",IF(VLOOKUP(B4,'Boys Rosters'!$P$2:$T$151,3,FALSE)="","",VLOOKUP(B4,'Boys Rosters'!$P$2:$T$151,3,FALSE))))</f>
        <v>Keith Alford</v>
      </c>
      <c r="F4" s="4" t="s">
        <v>167</v>
      </c>
      <c r="G4">
        <f>IF(B4="","",IF(COUNTIF($D$2:$D$151,D4)&lt;5,"",IF(COUNTIF($D$2:D4,D4)&gt;7,"",MAX($G$2:G3)+1)))</f>
        <v>3</v>
      </c>
    </row>
    <row r="5" spans="1:7" x14ac:dyDescent="0.25">
      <c r="A5" t="str">
        <f>IF(B5="","",IF(D5='Boys Rosters'!$B$2,COUNTIF($D$2:D5,'Boys Rosters'!$B$2)&amp;D5,IF(D5='Boys Rosters'!$G$2,COUNTIF($D$2:D5,'Boys Rosters'!$G$2)&amp;D5,COUNTIF($D$2:D5,'Boys Rosters'!$L$2)&amp;D5)))</f>
        <v>3Plainfield MS</v>
      </c>
      <c r="B5">
        <f>IF(COUNT('Boys Rosters'!$P$2:$P$151)&gt;COUNT($B$2:B4),B4+1,"")</f>
        <v>4</v>
      </c>
      <c r="C5" t="str">
        <f>IF(B5="","",IF(COUNT('Boys Rosters'!$Q$2:$Q$151)=0,"",VLOOKUP(B5,'Boys Rosters'!$P$2:$T$151,2,FALSE)))</f>
        <v/>
      </c>
      <c r="D5" t="str">
        <f>IF(B5="","",IF(COUNTA('Boys Rosters'!$S$2:$S$151)=0,"",IF(VLOOKUP(B5,'Boys Rosters'!$P$2:$T$151,4,FALSE)="","",VLOOKUP(B5,'Boys Rosters'!$P$2:$T$151,4,FALSE))))</f>
        <v>Plainfield MS</v>
      </c>
      <c r="E5" t="str">
        <f>IF(B5="","",IF(COUNTA('Boys Rosters'!$S$2:$S$151)=0,"",IF(VLOOKUP(B5,'Boys Rosters'!$P$2:$T$151,3,FALSE)="","",VLOOKUP(B5,'Boys Rosters'!$P$2:$T$151,3,FALSE))))</f>
        <v>Dalton Kane</v>
      </c>
      <c r="F5" s="4" t="s">
        <v>168</v>
      </c>
      <c r="G5">
        <f>IF(B5="","",IF(COUNTIF($D$2:$D$151,D5)&lt;5,"",IF(COUNTIF($D$2:D5,D5)&gt;7,"",MAX($G$2:G4)+1)))</f>
        <v>4</v>
      </c>
    </row>
    <row r="6" spans="1:7" x14ac:dyDescent="0.25">
      <c r="A6" t="str">
        <f>IF(B6="","",IF(D6='Boys Rosters'!$B$2,COUNTIF($D$2:D6,'Boys Rosters'!$B$2)&amp;D6,IF(D6='Boys Rosters'!$G$2,COUNTIF($D$2:D6,'Boys Rosters'!$G$2)&amp;D6,COUNTIF($D$2:D6,'Boys Rosters'!$L$2)&amp;D6)))</f>
        <v>4Plainfield MS</v>
      </c>
      <c r="B6">
        <f>IF(COUNT('Boys Rosters'!$P$2:$P$151)&gt;COUNT($B$2:B5),B5+1,"")</f>
        <v>5</v>
      </c>
      <c r="C6" t="str">
        <f>IF(B6="","",IF(COUNT('Boys Rosters'!$Q$2:$Q$151)=0,"",VLOOKUP(B6,'Boys Rosters'!$P$2:$T$151,2,FALSE)))</f>
        <v/>
      </c>
      <c r="D6" t="str">
        <f>IF(B6="","",IF(COUNTA('Boys Rosters'!$S$2:$S$151)=0,"",IF(VLOOKUP(B6,'Boys Rosters'!$P$2:$T$151,4,FALSE)="","",VLOOKUP(B6,'Boys Rosters'!$P$2:$T$151,4,FALSE))))</f>
        <v>Plainfield MS</v>
      </c>
      <c r="E6" t="str">
        <f>IF(B6="","",IF(COUNTA('Boys Rosters'!$S$2:$S$151)=0,"",IF(VLOOKUP(B6,'Boys Rosters'!$P$2:$T$151,3,FALSE)="","",VLOOKUP(B6,'Boys Rosters'!$P$2:$T$151,3,FALSE))))</f>
        <v>Cole Smith</v>
      </c>
      <c r="F6" s="4" t="s">
        <v>169</v>
      </c>
      <c r="G6">
        <f>IF(B6="","",IF(COUNTIF($D$2:$D$151,D6)&lt;5,"",IF(COUNTIF($D$2:D6,D6)&gt;7,"",MAX($G$2:G5)+1)))</f>
        <v>5</v>
      </c>
    </row>
    <row r="7" spans="1:7" x14ac:dyDescent="0.25">
      <c r="A7" t="str">
        <f>IF(B7="","",IF(D7='Boys Rosters'!$B$2,COUNTIF($D$2:D7,'Boys Rosters'!$B$2)&amp;D7,IF(D7='Boys Rosters'!$G$2,COUNTIF($D$2:D7,'Boys Rosters'!$G$2)&amp;D7,COUNTIF($D$2:D7,'Boys Rosters'!$L$2)&amp;D7)))</f>
        <v>2Greenwood MS</v>
      </c>
      <c r="B7">
        <f>IF(COUNT('Boys Rosters'!$P$2:$P$151)&gt;COUNT($B$2:B6),B6+1,"")</f>
        <v>6</v>
      </c>
      <c r="C7" t="str">
        <f>IF(B7="","",IF(COUNT('Boys Rosters'!$Q$2:$Q$151)=0,"",VLOOKUP(B7,'Boys Rosters'!$P$2:$T$151,2,FALSE)))</f>
        <v/>
      </c>
      <c r="D7" t="str">
        <f>IF(B7="","",IF(COUNTA('Boys Rosters'!$S$2:$S$151)=0,"",IF(VLOOKUP(B7,'Boys Rosters'!$P$2:$T$151,4,FALSE)="","",VLOOKUP(B7,'Boys Rosters'!$P$2:$T$151,4,FALSE))))</f>
        <v>Greenwood MS</v>
      </c>
      <c r="E7" t="str">
        <f>IF(B7="","",IF(COUNTA('Boys Rosters'!$S$2:$S$151)=0,"",IF(VLOOKUP(B7,'Boys Rosters'!$P$2:$T$151,3,FALSE)="","",VLOOKUP(B7,'Boys Rosters'!$P$2:$T$151,3,FALSE))))</f>
        <v>Harrison Stilley</v>
      </c>
      <c r="F7" s="4" t="s">
        <v>170</v>
      </c>
      <c r="G7">
        <f>IF(B7="","",IF(COUNTIF($D$2:$D$151,D7)&lt;5,"",IF(COUNTIF($D$2:D7,D7)&gt;7,"",MAX($G$2:G6)+1)))</f>
        <v>6</v>
      </c>
    </row>
    <row r="8" spans="1:7" x14ac:dyDescent="0.25">
      <c r="A8" t="str">
        <f>IF(B8="","",IF(D8='Boys Rosters'!$B$2,COUNTIF($D$2:D8,'Boys Rosters'!$B$2)&amp;D8,IF(D8='Boys Rosters'!$G$2,COUNTIF($D$2:D8,'Boys Rosters'!$G$2)&amp;D8,COUNTIF($D$2:D8,'Boys Rosters'!$L$2)&amp;D8)))</f>
        <v>3Greenwood MS</v>
      </c>
      <c r="B8">
        <f>IF(COUNT('Boys Rosters'!$P$2:$P$151)&gt;COUNT($B$2:B7),B7+1,"")</f>
        <v>7</v>
      </c>
      <c r="C8" t="str">
        <f>IF(B8="","",IF(COUNT('Boys Rosters'!$Q$2:$Q$151)=0,"",VLOOKUP(B8,'Boys Rosters'!$P$2:$T$151,2,FALSE)))</f>
        <v/>
      </c>
      <c r="D8" t="str">
        <f>IF(B8="","",IF(COUNTA('Boys Rosters'!$S$2:$S$151)=0,"",IF(VLOOKUP(B8,'Boys Rosters'!$P$2:$T$151,4,FALSE)="","",VLOOKUP(B8,'Boys Rosters'!$P$2:$T$151,4,FALSE))))</f>
        <v>Greenwood MS</v>
      </c>
      <c r="E8" t="str">
        <f>IF(B8="","",IF(COUNTA('Boys Rosters'!$S$2:$S$151)=0,"",IF(VLOOKUP(B8,'Boys Rosters'!$P$2:$T$151,3,FALSE)="","",VLOOKUP(B8,'Boys Rosters'!$P$2:$T$151,3,FALSE))))</f>
        <v>Conner Watson</v>
      </c>
      <c r="F8" s="4" t="s">
        <v>171</v>
      </c>
      <c r="G8">
        <f>IF(B8="","",IF(COUNTIF($D$2:$D$151,D8)&lt;5,"",IF(COUNTIF($D$2:D8,D8)&gt;7,"",MAX($G$2:G7)+1)))</f>
        <v>7</v>
      </c>
    </row>
    <row r="9" spans="1:7" x14ac:dyDescent="0.25">
      <c r="A9" t="str">
        <f>IF(B9="","",IF(D9='Boys Rosters'!$B$2,COUNTIF($D$2:D9,'Boys Rosters'!$B$2)&amp;D9,IF(D9='Boys Rosters'!$G$2,COUNTIF($D$2:D9,'Boys Rosters'!$G$2)&amp;D9,COUNTIF($D$2:D9,'Boys Rosters'!$L$2)&amp;D9)))</f>
        <v>5Plainfield MS</v>
      </c>
      <c r="B9">
        <f>IF(COUNT('Boys Rosters'!$P$2:$P$151)&gt;COUNT($B$2:B8),B8+1,"")</f>
        <v>8</v>
      </c>
      <c r="C9" t="str">
        <f>IF(B9="","",IF(COUNT('Boys Rosters'!$Q$2:$Q$151)=0,"",VLOOKUP(B9,'Boys Rosters'!$P$2:$T$151,2,FALSE)))</f>
        <v/>
      </c>
      <c r="D9" t="str">
        <f>IF(B9="","",IF(COUNTA('Boys Rosters'!$S$2:$S$151)=0,"",IF(VLOOKUP(B9,'Boys Rosters'!$P$2:$T$151,4,FALSE)="","",VLOOKUP(B9,'Boys Rosters'!$P$2:$T$151,4,FALSE))))</f>
        <v>Plainfield MS</v>
      </c>
      <c r="E9" t="str">
        <f>IF(B9="","",IF(COUNTA('Boys Rosters'!$S$2:$S$151)=0,"",IF(VLOOKUP(B9,'Boys Rosters'!$P$2:$T$151,3,FALSE)="","",VLOOKUP(B9,'Boys Rosters'!$P$2:$T$151,3,FALSE))))</f>
        <v>J. Hardin</v>
      </c>
      <c r="F9" s="4" t="s">
        <v>172</v>
      </c>
      <c r="G9">
        <f>IF(B9="","",IF(COUNTIF($D$2:$D$151,D9)&lt;5,"",IF(COUNTIF($D$2:D9,D9)&gt;7,"",MAX($G$2:G8)+1)))</f>
        <v>8</v>
      </c>
    </row>
    <row r="10" spans="1:7" x14ac:dyDescent="0.25">
      <c r="A10" t="str">
        <f>IF(B10="","",IF(D10='Boys Rosters'!$B$2,COUNTIF($D$2:D10,'Boys Rosters'!$B$2)&amp;D10,IF(D10='Boys Rosters'!$G$2,COUNTIF($D$2:D10,'Boys Rosters'!$G$2)&amp;D10,COUNTIF($D$2:D10,'Boys Rosters'!$L$2)&amp;D10)))</f>
        <v>6Plainfield MS</v>
      </c>
      <c r="B10">
        <f>IF(COUNT('Boys Rosters'!$P$2:$P$151)&gt;COUNT($B$2:B9),B9+1,"")</f>
        <v>9</v>
      </c>
      <c r="C10" t="str">
        <f>IF(B10="","",IF(COUNT('Boys Rosters'!$Q$2:$Q$151)=0,"",VLOOKUP(B10,'Boys Rosters'!$P$2:$T$151,2,FALSE)))</f>
        <v/>
      </c>
      <c r="D10" t="str">
        <f>IF(B10="","",IF(COUNTA('Boys Rosters'!$S$2:$S$151)=0,"",IF(VLOOKUP(B10,'Boys Rosters'!$P$2:$T$151,4,FALSE)="","",VLOOKUP(B10,'Boys Rosters'!$P$2:$T$151,4,FALSE))))</f>
        <v>Plainfield MS</v>
      </c>
      <c r="E10" t="str">
        <f>IF(B10="","",IF(COUNTA('Boys Rosters'!$S$2:$S$151)=0,"",IF(VLOOKUP(B10,'Boys Rosters'!$P$2:$T$151,3,FALSE)="","",VLOOKUP(B10,'Boys Rosters'!$P$2:$T$151,3,FALSE))))</f>
        <v>Caden McClure</v>
      </c>
      <c r="F10" s="4" t="s">
        <v>173</v>
      </c>
      <c r="G10">
        <f>IF(B10="","",IF(COUNTIF($D$2:$D$151,D10)&lt;5,"",IF(COUNTIF($D$2:D10,D10)&gt;7,"",MAX($G$2:G9)+1)))</f>
        <v>9</v>
      </c>
    </row>
    <row r="11" spans="1:7" x14ac:dyDescent="0.25">
      <c r="A11" t="str">
        <f>IF(B11="","",IF(D11='Boys Rosters'!$B$2,COUNTIF($D$2:D11,'Boys Rosters'!$B$2)&amp;D11,IF(D11='Boys Rosters'!$G$2,COUNTIF($D$2:D11,'Boys Rosters'!$G$2)&amp;D11,COUNTIF($D$2:D11,'Boys Rosters'!$L$2)&amp;D11)))</f>
        <v>7Plainfield MS</v>
      </c>
      <c r="B11">
        <f>IF(COUNT('Boys Rosters'!$P$2:$P$151)&gt;COUNT($B$2:B10),B10+1,"")</f>
        <v>10</v>
      </c>
      <c r="C11" t="str">
        <f>IF(B11="","",IF(COUNT('Boys Rosters'!$Q$2:$Q$151)=0,"",VLOOKUP(B11,'Boys Rosters'!$P$2:$T$151,2,FALSE)))</f>
        <v/>
      </c>
      <c r="D11" t="str">
        <f>IF(B11="","",IF(COUNTA('Boys Rosters'!$S$2:$S$151)=0,"",IF(VLOOKUP(B11,'Boys Rosters'!$P$2:$T$151,4,FALSE)="","",VLOOKUP(B11,'Boys Rosters'!$P$2:$T$151,4,FALSE))))</f>
        <v>Plainfield MS</v>
      </c>
      <c r="E11" t="str">
        <f>IF(B11="","",IF(COUNTA('Boys Rosters'!$S$2:$S$151)=0,"",IF(VLOOKUP(B11,'Boys Rosters'!$P$2:$T$151,3,FALSE)="","",VLOOKUP(B11,'Boys Rosters'!$P$2:$T$151,3,FALSE))))</f>
        <v>Sam Kirchoff</v>
      </c>
      <c r="F11" s="4" t="s">
        <v>174</v>
      </c>
      <c r="G11">
        <f>IF(B11="","",IF(COUNTIF($D$2:$D$151,D11)&lt;5,"",IF(COUNTIF($D$2:D11,D11)&gt;7,"",MAX($G$2:G10)+1)))</f>
        <v>10</v>
      </c>
    </row>
    <row r="12" spans="1:7" x14ac:dyDescent="0.25">
      <c r="A12" t="str">
        <f>IF(B12="","",IF(D12='Boys Rosters'!$B$2,COUNTIF($D$2:D12,'Boys Rosters'!$B$2)&amp;D12,IF(D12='Boys Rosters'!$G$2,COUNTIF($D$2:D12,'Boys Rosters'!$G$2)&amp;D12,COUNTIF($D$2:D12,'Boys Rosters'!$L$2)&amp;D12)))</f>
        <v>4Greenwood MS</v>
      </c>
      <c r="B12">
        <f>IF(COUNT('Boys Rosters'!$P$2:$P$151)&gt;COUNT($B$2:B11),B11+1,"")</f>
        <v>11</v>
      </c>
      <c r="C12" t="str">
        <f>IF(B12="","",IF(COUNT('Boys Rosters'!$Q$2:$Q$151)=0,"",VLOOKUP(B12,'Boys Rosters'!$P$2:$T$151,2,FALSE)))</f>
        <v/>
      </c>
      <c r="D12" t="str">
        <f>IF(B12="","",IF(COUNTA('Boys Rosters'!$S$2:$S$151)=0,"",IF(VLOOKUP(B12,'Boys Rosters'!$P$2:$T$151,4,FALSE)="","",VLOOKUP(B12,'Boys Rosters'!$P$2:$T$151,4,FALSE))))</f>
        <v>Greenwood MS</v>
      </c>
      <c r="E12" t="str">
        <f>IF(B12="","",IF(COUNTA('Boys Rosters'!$S$2:$S$151)=0,"",IF(VLOOKUP(B12,'Boys Rosters'!$P$2:$T$151,3,FALSE)="","",VLOOKUP(B12,'Boys Rosters'!$P$2:$T$151,3,FALSE))))</f>
        <v>Bryce Imel</v>
      </c>
      <c r="F12" s="4" t="s">
        <v>175</v>
      </c>
      <c r="G12">
        <f>IF(B12="","",IF(COUNTIF($D$2:$D$151,D12)&lt;5,"",IF(COUNTIF($D$2:D12,D12)&gt;7,"",MAX($G$2:G11)+1)))</f>
        <v>11</v>
      </c>
    </row>
    <row r="13" spans="1:7" x14ac:dyDescent="0.25">
      <c r="A13" t="str">
        <f>IF(B13="","",IF(D13='Boys Rosters'!$B$2,COUNTIF($D$2:D13,'Boys Rosters'!$B$2)&amp;D13,IF(D13='Boys Rosters'!$G$2,COUNTIF($D$2:D13,'Boys Rosters'!$G$2)&amp;D13,COUNTIF($D$2:D13,'Boys Rosters'!$L$2)&amp;D13)))</f>
        <v>8Plainfield MS</v>
      </c>
      <c r="B13">
        <f>IF(COUNT('Boys Rosters'!$P$2:$P$151)&gt;COUNT($B$2:B12),B12+1,"")</f>
        <v>12</v>
      </c>
      <c r="C13" t="str">
        <f>IF(B13="","",IF(COUNT('Boys Rosters'!$Q$2:$Q$151)=0,"",VLOOKUP(B13,'Boys Rosters'!$P$2:$T$151,2,FALSE)))</f>
        <v/>
      </c>
      <c r="D13" t="str">
        <f>IF(B13="","",IF(COUNTA('Boys Rosters'!$S$2:$S$151)=0,"",IF(VLOOKUP(B13,'Boys Rosters'!$P$2:$T$151,4,FALSE)="","",VLOOKUP(B13,'Boys Rosters'!$P$2:$T$151,4,FALSE))))</f>
        <v>Plainfield MS</v>
      </c>
      <c r="E13" t="str">
        <f>IF(B13="","",IF(COUNTA('Boys Rosters'!$S$2:$S$151)=0,"",IF(VLOOKUP(B13,'Boys Rosters'!$P$2:$T$151,3,FALSE)="","",VLOOKUP(B13,'Boys Rosters'!$P$2:$T$151,3,FALSE))))</f>
        <v>Shepard Allen</v>
      </c>
      <c r="F13" s="4" t="s">
        <v>176</v>
      </c>
      <c r="G13" t="str">
        <f>IF(B13="","",IF(COUNTIF($D$2:$D$151,D13)&lt;5,"",IF(COUNTIF($D$2:D13,D13)&gt;7,"",MAX($G$2:G12)+1)))</f>
        <v/>
      </c>
    </row>
    <row r="14" spans="1:7" x14ac:dyDescent="0.25">
      <c r="A14" t="str">
        <f>IF(B14="","",IF(D14='Boys Rosters'!$B$2,COUNTIF($D$2:D14,'Boys Rosters'!$B$2)&amp;D14,IF(D14='Boys Rosters'!$G$2,COUNTIF($D$2:D14,'Boys Rosters'!$G$2)&amp;D14,COUNTIF($D$2:D14,'Boys Rosters'!$L$2)&amp;D14)))</f>
        <v>5Greenwood MS</v>
      </c>
      <c r="B14">
        <f>IF(COUNT('Boys Rosters'!$P$2:$P$151)&gt;COUNT($B$2:B13),B13+1,"")</f>
        <v>13</v>
      </c>
      <c r="C14" t="str">
        <f>IF(B14="","",IF(COUNT('Boys Rosters'!$Q$2:$Q$151)=0,"",VLOOKUP(B14,'Boys Rosters'!$P$2:$T$151,2,FALSE)))</f>
        <v/>
      </c>
      <c r="D14" t="str">
        <f>IF(B14="","",IF(COUNTA('Boys Rosters'!$S$2:$S$151)=0,"",IF(VLOOKUP(B14,'Boys Rosters'!$P$2:$T$151,4,FALSE)="","",VLOOKUP(B14,'Boys Rosters'!$P$2:$T$151,4,FALSE))))</f>
        <v>Greenwood MS</v>
      </c>
      <c r="E14" t="str">
        <f>IF(B14="","",IF(COUNTA('Boys Rosters'!$S$2:$S$151)=0,"",IF(VLOOKUP(B14,'Boys Rosters'!$P$2:$T$151,3,FALSE)="","",VLOOKUP(B14,'Boys Rosters'!$P$2:$T$151,3,FALSE))))</f>
        <v>Anthony Walker</v>
      </c>
      <c r="F14" s="4" t="s">
        <v>177</v>
      </c>
      <c r="G14">
        <f>IF(B14="","",IF(COUNTIF($D$2:$D$151,D14)&lt;5,"",IF(COUNTIF($D$2:D14,D14)&gt;7,"",MAX($G$2:G13)+1)))</f>
        <v>12</v>
      </c>
    </row>
    <row r="15" spans="1:7" x14ac:dyDescent="0.25">
      <c r="A15" t="str">
        <f>IF(B15="","",IF(D15='Boys Rosters'!$B$2,COUNTIF($D$2:D15,'Boys Rosters'!$B$2)&amp;D15,IF(D15='Boys Rosters'!$G$2,COUNTIF($D$2:D15,'Boys Rosters'!$G$2)&amp;D15,COUNTIF($D$2:D15,'Boys Rosters'!$L$2)&amp;D15)))</f>
        <v>9Plainfield MS</v>
      </c>
      <c r="B15">
        <f>IF(COUNT('Boys Rosters'!$P$2:$P$151)&gt;COUNT($B$2:B14),B14+1,"")</f>
        <v>14</v>
      </c>
      <c r="C15" t="str">
        <f>IF(B15="","",IF(COUNT('Boys Rosters'!$Q$2:$Q$151)=0,"",VLOOKUP(B15,'Boys Rosters'!$P$2:$T$151,2,FALSE)))</f>
        <v/>
      </c>
      <c r="D15" t="str">
        <f>IF(B15="","",IF(COUNTA('Boys Rosters'!$S$2:$S$151)=0,"",IF(VLOOKUP(B15,'Boys Rosters'!$P$2:$T$151,4,FALSE)="","",VLOOKUP(B15,'Boys Rosters'!$P$2:$T$151,4,FALSE))))</f>
        <v>Plainfield MS</v>
      </c>
      <c r="E15" t="str">
        <f>IF(B15="","",IF(COUNTA('Boys Rosters'!$S$2:$S$151)=0,"",IF(VLOOKUP(B15,'Boys Rosters'!$P$2:$T$151,3,FALSE)="","",VLOOKUP(B15,'Boys Rosters'!$P$2:$T$151,3,FALSE))))</f>
        <v>Cameron Allen</v>
      </c>
      <c r="F15" s="4" t="s">
        <v>178</v>
      </c>
      <c r="G15" t="str">
        <f>IF(B15="","",IF(COUNTIF($D$2:$D$151,D15)&lt;5,"",IF(COUNTIF($D$2:D15,D15)&gt;7,"",MAX($G$2:G14)+1)))</f>
        <v/>
      </c>
    </row>
    <row r="16" spans="1:7" x14ac:dyDescent="0.25">
      <c r="A16" t="str">
        <f>IF(B16="","",IF(D16='Boys Rosters'!$B$2,COUNTIF($D$2:D16,'Boys Rosters'!$B$2)&amp;D16,IF(D16='Boys Rosters'!$G$2,COUNTIF($D$2:D16,'Boys Rosters'!$G$2)&amp;D16,COUNTIF($D$2:D16,'Boys Rosters'!$L$2)&amp;D16)))</f>
        <v>10Plainfield MS</v>
      </c>
      <c r="B16">
        <f>IF(COUNT('Boys Rosters'!$P$2:$P$151)&gt;COUNT($B$2:B15),B15+1,"")</f>
        <v>15</v>
      </c>
      <c r="C16" t="str">
        <f>IF(B16="","",IF(COUNT('Boys Rosters'!$Q$2:$Q$151)=0,"",VLOOKUP(B16,'Boys Rosters'!$P$2:$T$151,2,FALSE)))</f>
        <v/>
      </c>
      <c r="D16" t="str">
        <f>IF(B16="","",IF(COUNTA('Boys Rosters'!$S$2:$S$151)=0,"",IF(VLOOKUP(B16,'Boys Rosters'!$P$2:$T$151,4,FALSE)="","",VLOOKUP(B16,'Boys Rosters'!$P$2:$T$151,4,FALSE))))</f>
        <v>Plainfield MS</v>
      </c>
      <c r="E16" t="str">
        <f>IF(B16="","",IF(COUNTA('Boys Rosters'!$S$2:$S$151)=0,"",IF(VLOOKUP(B16,'Boys Rosters'!$P$2:$T$151,3,FALSE)="","",VLOOKUP(B16,'Boys Rosters'!$P$2:$T$151,3,FALSE))))</f>
        <v>Liam Donahue</v>
      </c>
      <c r="F16" s="4" t="s">
        <v>179</v>
      </c>
      <c r="G16" t="str">
        <f>IF(B16="","",IF(COUNTIF($D$2:$D$151,D16)&lt;5,"",IF(COUNTIF($D$2:D16,D16)&gt;7,"",MAX($G$2:G15)+1)))</f>
        <v/>
      </c>
    </row>
    <row r="17" spans="1:7" x14ac:dyDescent="0.25">
      <c r="A17" t="str">
        <f>IF(B17="","",IF(D17='Boys Rosters'!$B$2,COUNTIF($D$2:D17,'Boys Rosters'!$B$2)&amp;D17,IF(D17='Boys Rosters'!$G$2,COUNTIF($D$2:D17,'Boys Rosters'!$G$2)&amp;D17,COUNTIF($D$2:D17,'Boys Rosters'!$L$2)&amp;D17)))</f>
        <v>11Plainfield MS</v>
      </c>
      <c r="B17">
        <f>IF(COUNT('Boys Rosters'!$P$2:$P$151)&gt;COUNT($B$2:B16),B16+1,"")</f>
        <v>16</v>
      </c>
      <c r="C17" t="str">
        <f>IF(B17="","",IF(COUNT('Boys Rosters'!$Q$2:$Q$151)=0,"",VLOOKUP(B17,'Boys Rosters'!$P$2:$T$151,2,FALSE)))</f>
        <v/>
      </c>
      <c r="D17" t="str">
        <f>IF(B17="","",IF(COUNTA('Boys Rosters'!$S$2:$S$151)=0,"",IF(VLOOKUP(B17,'Boys Rosters'!$P$2:$T$151,4,FALSE)="","",VLOOKUP(B17,'Boys Rosters'!$P$2:$T$151,4,FALSE))))</f>
        <v>Plainfield MS</v>
      </c>
      <c r="E17" t="str">
        <f>IF(B17="","",IF(COUNTA('Boys Rosters'!$S$2:$S$151)=0,"",IF(VLOOKUP(B17,'Boys Rosters'!$P$2:$T$151,3,FALSE)="","",VLOOKUP(B17,'Boys Rosters'!$P$2:$T$151,3,FALSE))))</f>
        <v>Grant Holloway</v>
      </c>
      <c r="F17" s="4" t="s">
        <v>180</v>
      </c>
      <c r="G17" t="str">
        <f>IF(B17="","",IF(COUNTIF($D$2:$D$151,D17)&lt;5,"",IF(COUNTIF($D$2:D17,D17)&gt;7,"",MAX($G$2:G16)+1)))</f>
        <v/>
      </c>
    </row>
    <row r="18" spans="1:7" x14ac:dyDescent="0.25">
      <c r="A18" t="str">
        <f>IF(B18="","",IF(D18='Boys Rosters'!$B$2,COUNTIF($D$2:D18,'Boys Rosters'!$B$2)&amp;D18,IF(D18='Boys Rosters'!$G$2,COUNTIF($D$2:D18,'Boys Rosters'!$G$2)&amp;D18,COUNTIF($D$2:D18,'Boys Rosters'!$L$2)&amp;D18)))</f>
        <v>6Greenwood MS</v>
      </c>
      <c r="B18">
        <f>IF(COUNT('Boys Rosters'!$P$2:$P$151)&gt;COUNT($B$2:B17),B17+1,"")</f>
        <v>17</v>
      </c>
      <c r="C18" t="str">
        <f>IF(B18="","",IF(COUNT('Boys Rosters'!$Q$2:$Q$151)=0,"",VLOOKUP(B18,'Boys Rosters'!$P$2:$T$151,2,FALSE)))</f>
        <v/>
      </c>
      <c r="D18" t="str">
        <f>IF(B18="","",IF(COUNTA('Boys Rosters'!$S$2:$S$151)=0,"",IF(VLOOKUP(B18,'Boys Rosters'!$P$2:$T$151,4,FALSE)="","",VLOOKUP(B18,'Boys Rosters'!$P$2:$T$151,4,FALSE))))</f>
        <v>Greenwood MS</v>
      </c>
      <c r="E18" t="str">
        <f>IF(B18="","",IF(COUNTA('Boys Rosters'!$S$2:$S$151)=0,"",IF(VLOOKUP(B18,'Boys Rosters'!$P$2:$T$151,3,FALSE)="","",VLOOKUP(B18,'Boys Rosters'!$P$2:$T$151,3,FALSE))))</f>
        <v>Elijah McCauley</v>
      </c>
      <c r="F18" s="4" t="s">
        <v>182</v>
      </c>
      <c r="G18">
        <f>IF(B18="","",IF(COUNTIF($D$2:$D$151,D18)&lt;5,"",IF(COUNTIF($D$2:D18,D18)&gt;7,"",MAX($G$2:G17)+1)))</f>
        <v>13</v>
      </c>
    </row>
    <row r="19" spans="1:7" x14ac:dyDescent="0.25">
      <c r="A19" t="str">
        <f>IF(B19="","",IF(D19='Boys Rosters'!$B$2,COUNTIF($D$2:D19,'Boys Rosters'!$B$2)&amp;D19,IF(D19='Boys Rosters'!$G$2,COUNTIF($D$2:D19,'Boys Rosters'!$G$2)&amp;D19,COUNTIF($D$2:D19,'Boys Rosters'!$L$2)&amp;D19)))</f>
        <v>12Plainfield MS</v>
      </c>
      <c r="B19">
        <f>IF(COUNT('Boys Rosters'!$P$2:$P$151)&gt;COUNT($B$2:B18),B18+1,"")</f>
        <v>18</v>
      </c>
      <c r="C19" t="str">
        <f>IF(B19="","",IF(COUNT('Boys Rosters'!$Q$2:$Q$151)=0,"",VLOOKUP(B19,'Boys Rosters'!$P$2:$T$151,2,FALSE)))</f>
        <v/>
      </c>
      <c r="D19" t="str">
        <f>IF(B19="","",IF(COUNTA('Boys Rosters'!$S$2:$S$151)=0,"",IF(VLOOKUP(B19,'Boys Rosters'!$P$2:$T$151,4,FALSE)="","",VLOOKUP(B19,'Boys Rosters'!$P$2:$T$151,4,FALSE))))</f>
        <v>Plainfield MS</v>
      </c>
      <c r="E19" t="str">
        <f>IF(B19="","",IF(COUNTA('Boys Rosters'!$S$2:$S$151)=0,"",IF(VLOOKUP(B19,'Boys Rosters'!$P$2:$T$151,3,FALSE)="","",VLOOKUP(B19,'Boys Rosters'!$P$2:$T$151,3,FALSE))))</f>
        <v>Finn Vandewalle</v>
      </c>
      <c r="F19" s="4" t="s">
        <v>183</v>
      </c>
      <c r="G19" t="str">
        <f>IF(B19="","",IF(COUNTIF($D$2:$D$151,D19)&lt;5,"",IF(COUNTIF($D$2:D19,D19)&gt;7,"",MAX($G$2:G18)+1)))</f>
        <v/>
      </c>
    </row>
    <row r="20" spans="1:7" x14ac:dyDescent="0.25">
      <c r="A20" t="str">
        <f>IF(B20="","",IF(D20='Boys Rosters'!$B$2,COUNTIF($D$2:D20,'Boys Rosters'!$B$2)&amp;D20,IF(D20='Boys Rosters'!$G$2,COUNTIF($D$2:D20,'Boys Rosters'!$G$2)&amp;D20,COUNTIF($D$2:D20,'Boys Rosters'!$L$2)&amp;D20)))</f>
        <v>13Plainfield MS</v>
      </c>
      <c r="B20">
        <f>IF(COUNT('Boys Rosters'!$P$2:$P$151)&gt;COUNT($B$2:B19),B19+1,"")</f>
        <v>19</v>
      </c>
      <c r="C20" t="str">
        <f>IF(B20="","",IF(COUNT('Boys Rosters'!$Q$2:$Q$151)=0,"",VLOOKUP(B20,'Boys Rosters'!$P$2:$T$151,2,FALSE)))</f>
        <v/>
      </c>
      <c r="D20" t="str">
        <f>IF(B20="","",IF(COUNTA('Boys Rosters'!$S$2:$S$151)=0,"",IF(VLOOKUP(B20,'Boys Rosters'!$P$2:$T$151,4,FALSE)="","",VLOOKUP(B20,'Boys Rosters'!$P$2:$T$151,4,FALSE))))</f>
        <v>Plainfield MS</v>
      </c>
      <c r="E20" t="str">
        <f>IF(B20="","",IF(COUNTA('Boys Rosters'!$S$2:$S$151)=0,"",IF(VLOOKUP(B20,'Boys Rosters'!$P$2:$T$151,3,FALSE)="","",VLOOKUP(B20,'Boys Rosters'!$P$2:$T$151,3,FALSE))))</f>
        <v>Nate Simpson</v>
      </c>
      <c r="F20" s="4" t="s">
        <v>184</v>
      </c>
      <c r="G20" t="str">
        <f>IF(B20="","",IF(COUNTIF($D$2:$D$151,D20)&lt;5,"",IF(COUNTIF($D$2:D20,D20)&gt;7,"",MAX($G$2:G19)+1)))</f>
        <v/>
      </c>
    </row>
    <row r="21" spans="1:7" x14ac:dyDescent="0.25">
      <c r="A21" t="str">
        <f>IF(B21="","",IF(D21='Boys Rosters'!$B$2,COUNTIF($D$2:D21,'Boys Rosters'!$B$2)&amp;D21,IF(D21='Boys Rosters'!$G$2,COUNTIF($D$2:D21,'Boys Rosters'!$G$2)&amp;D21,COUNTIF($D$2:D21,'Boys Rosters'!$L$2)&amp;D21)))</f>
        <v>14Plainfield MS</v>
      </c>
      <c r="B21">
        <f>IF(COUNT('Boys Rosters'!$P$2:$P$151)&gt;COUNT($B$2:B20),B20+1,"")</f>
        <v>20</v>
      </c>
      <c r="C21" t="str">
        <f>IF(B21="","",IF(COUNT('Boys Rosters'!$Q$2:$Q$151)=0,"",VLOOKUP(B21,'Boys Rosters'!$P$2:$T$151,2,FALSE)))</f>
        <v/>
      </c>
      <c r="D21" t="str">
        <f>IF(B21="","",IF(COUNTA('Boys Rosters'!$S$2:$S$151)=0,"",IF(VLOOKUP(B21,'Boys Rosters'!$P$2:$T$151,4,FALSE)="","",VLOOKUP(B21,'Boys Rosters'!$P$2:$T$151,4,FALSE))))</f>
        <v>Plainfield MS</v>
      </c>
      <c r="E21" t="str">
        <f>IF(B21="","",IF(COUNTA('Boys Rosters'!$S$2:$S$151)=0,"",IF(VLOOKUP(B21,'Boys Rosters'!$P$2:$T$151,3,FALSE)="","",VLOOKUP(B21,'Boys Rosters'!$P$2:$T$151,3,FALSE))))</f>
        <v>Dallas Rhodes</v>
      </c>
      <c r="F21" s="4" t="s">
        <v>185</v>
      </c>
      <c r="G21" t="str">
        <f>IF(B21="","",IF(COUNTIF($D$2:$D$151,D21)&lt;5,"",IF(COUNTIF($D$2:D21,D21)&gt;7,"",MAX($G$2:G20)+1)))</f>
        <v/>
      </c>
    </row>
    <row r="22" spans="1:7" x14ac:dyDescent="0.25">
      <c r="A22" t="str">
        <f>IF(B22="","",IF(D22='Boys Rosters'!$B$2,COUNTIF($D$2:D22,'Boys Rosters'!$B$2)&amp;D22,IF(D22='Boys Rosters'!$G$2,COUNTIF($D$2:D22,'Boys Rosters'!$G$2)&amp;D22,COUNTIF($D$2:D22,'Boys Rosters'!$L$2)&amp;D22)))</f>
        <v>15Plainfield MS</v>
      </c>
      <c r="B22">
        <f>IF(COUNT('Boys Rosters'!$P$2:$P$151)&gt;COUNT($B$2:B21),B21+1,"")</f>
        <v>21</v>
      </c>
      <c r="C22" t="str">
        <f>IF(B22="","",IF(COUNT('Boys Rosters'!$Q$2:$Q$151)=0,"",VLOOKUP(B22,'Boys Rosters'!$P$2:$T$151,2,FALSE)))</f>
        <v/>
      </c>
      <c r="D22" t="str">
        <f>IF(B22="","",IF(COUNTA('Boys Rosters'!$S$2:$S$151)=0,"",IF(VLOOKUP(B22,'Boys Rosters'!$P$2:$T$151,4,FALSE)="","",VLOOKUP(B22,'Boys Rosters'!$P$2:$T$151,4,FALSE))))</f>
        <v>Plainfield MS</v>
      </c>
      <c r="E22" t="str">
        <f>IF(B22="","",IF(COUNTA('Boys Rosters'!$S$2:$S$151)=0,"",IF(VLOOKUP(B22,'Boys Rosters'!$P$2:$T$151,3,FALSE)="","",VLOOKUP(B22,'Boys Rosters'!$P$2:$T$151,3,FALSE))))</f>
        <v>Grady Schafhauser</v>
      </c>
      <c r="F22" s="4" t="s">
        <v>186</v>
      </c>
      <c r="G22" t="str">
        <f>IF(B22="","",IF(COUNTIF($D$2:$D$151,D22)&lt;5,"",IF(COUNTIF($D$2:D22,D22)&gt;7,"",MAX($G$2:G21)+1)))</f>
        <v/>
      </c>
    </row>
    <row r="23" spans="1:7" x14ac:dyDescent="0.25">
      <c r="A23" t="str">
        <f>IF(B23="","",IF(D23='Boys Rosters'!$B$2,COUNTIF($D$2:D23,'Boys Rosters'!$B$2)&amp;D23,IF(D23='Boys Rosters'!$G$2,COUNTIF($D$2:D23,'Boys Rosters'!$G$2)&amp;D23,COUNTIF($D$2:D23,'Boys Rosters'!$L$2)&amp;D23)))</f>
        <v>7Greenwood MS</v>
      </c>
      <c r="B23">
        <f>IF(COUNT('Boys Rosters'!$P$2:$P$151)&gt;COUNT($B$2:B22),B22+1,"")</f>
        <v>22</v>
      </c>
      <c r="C23" t="str">
        <f>IF(B23="","",IF(COUNT('Boys Rosters'!$Q$2:$Q$151)=0,"",VLOOKUP(B23,'Boys Rosters'!$P$2:$T$151,2,FALSE)))</f>
        <v/>
      </c>
      <c r="D23" t="str">
        <f>IF(B23="","",IF(COUNTA('Boys Rosters'!$S$2:$S$151)=0,"",IF(VLOOKUP(B23,'Boys Rosters'!$P$2:$T$151,4,FALSE)="","",VLOOKUP(B23,'Boys Rosters'!$P$2:$T$151,4,FALSE))))</f>
        <v>Greenwood MS</v>
      </c>
      <c r="E23" t="str">
        <f>IF(B23="","",IF(COUNTA('Boys Rosters'!$S$2:$S$151)=0,"",IF(VLOOKUP(B23,'Boys Rosters'!$P$2:$T$151,3,FALSE)="","",VLOOKUP(B23,'Boys Rosters'!$P$2:$T$151,3,FALSE))))</f>
        <v>Dawson Vogel</v>
      </c>
      <c r="F23" s="4" t="s">
        <v>187</v>
      </c>
      <c r="G23">
        <f>IF(B23="","",IF(COUNTIF($D$2:$D$151,D23)&lt;5,"",IF(COUNTIF($D$2:D23,D23)&gt;7,"",MAX($G$2:G22)+1)))</f>
        <v>14</v>
      </c>
    </row>
    <row r="24" spans="1:7" x14ac:dyDescent="0.25">
      <c r="A24" t="str">
        <f>IF(B24="","",IF(D24='Boys Rosters'!$B$2,COUNTIF($D$2:D24,'Boys Rosters'!$B$2)&amp;D24,IF(D24='Boys Rosters'!$G$2,COUNTIF($D$2:D24,'Boys Rosters'!$G$2)&amp;D24,COUNTIF($D$2:D24,'Boys Rosters'!$L$2)&amp;D24)))</f>
        <v>16Plainfield MS</v>
      </c>
      <c r="B24">
        <f>IF(COUNT('Boys Rosters'!$P$2:$P$151)&gt;COUNT($B$2:B23),B23+1,"")</f>
        <v>23</v>
      </c>
      <c r="C24" t="str">
        <f>IF(B24="","",IF(COUNT('Boys Rosters'!$Q$2:$Q$151)=0,"",VLOOKUP(B24,'Boys Rosters'!$P$2:$T$151,2,FALSE)))</f>
        <v/>
      </c>
      <c r="D24" t="str">
        <f>IF(B24="","",IF(COUNTA('Boys Rosters'!$S$2:$S$151)=0,"",IF(VLOOKUP(B24,'Boys Rosters'!$P$2:$T$151,4,FALSE)="","",VLOOKUP(B24,'Boys Rosters'!$P$2:$T$151,4,FALSE))))</f>
        <v>Plainfield MS</v>
      </c>
      <c r="E24" t="str">
        <f>IF(B24="","",IF(COUNTA('Boys Rosters'!$S$2:$S$151)=0,"",IF(VLOOKUP(B24,'Boys Rosters'!$P$2:$T$151,3,FALSE)="","",VLOOKUP(B24,'Boys Rosters'!$P$2:$T$151,3,FALSE))))</f>
        <v>Thomas Kline</v>
      </c>
      <c r="F24" s="4" t="s">
        <v>188</v>
      </c>
      <c r="G24" t="str">
        <f>IF(B24="","",IF(COUNTIF($D$2:$D$151,D24)&lt;5,"",IF(COUNTIF($D$2:D24,D24)&gt;7,"",MAX($G$2:G23)+1)))</f>
        <v/>
      </c>
    </row>
    <row r="25" spans="1:7" x14ac:dyDescent="0.25">
      <c r="A25" t="str">
        <f>IF(B25="","",IF(D25='Boys Rosters'!$B$2,COUNTIF($D$2:D25,'Boys Rosters'!$B$2)&amp;D25,IF(D25='Boys Rosters'!$G$2,COUNTIF($D$2:D25,'Boys Rosters'!$G$2)&amp;D25,COUNTIF($D$2:D25,'Boys Rosters'!$L$2)&amp;D25)))</f>
        <v>17Plainfield MS</v>
      </c>
      <c r="B25">
        <f>IF(COUNT('Boys Rosters'!$P$2:$P$151)&gt;COUNT($B$2:B24),B24+1,"")</f>
        <v>24</v>
      </c>
      <c r="C25" t="str">
        <f>IF(B25="","",IF(COUNT('Boys Rosters'!$Q$2:$Q$151)=0,"",VLOOKUP(B25,'Boys Rosters'!$P$2:$T$151,2,FALSE)))</f>
        <v/>
      </c>
      <c r="D25" t="str">
        <f>IF(B25="","",IF(COUNTA('Boys Rosters'!$S$2:$S$151)=0,"",IF(VLOOKUP(B25,'Boys Rosters'!$P$2:$T$151,4,FALSE)="","",VLOOKUP(B25,'Boys Rosters'!$P$2:$T$151,4,FALSE))))</f>
        <v>Plainfield MS</v>
      </c>
      <c r="E25" t="str">
        <f>IF(B25="","",IF(COUNTA('Boys Rosters'!$S$2:$S$151)=0,"",IF(VLOOKUP(B25,'Boys Rosters'!$P$2:$T$151,3,FALSE)="","",VLOOKUP(B25,'Boys Rosters'!$P$2:$T$151,3,FALSE))))</f>
        <v>Austen Decker</v>
      </c>
      <c r="F25" s="4" t="s">
        <v>189</v>
      </c>
      <c r="G25" t="str">
        <f>IF(B25="","",IF(COUNTIF($D$2:$D$151,D25)&lt;5,"",IF(COUNTIF($D$2:D25,D25)&gt;7,"",MAX($G$2:G24)+1)))</f>
        <v/>
      </c>
    </row>
    <row r="26" spans="1:7" x14ac:dyDescent="0.25">
      <c r="A26" t="str">
        <f>IF(B26="","",IF(D26='Boys Rosters'!$B$2,COUNTIF($D$2:D26,'Boys Rosters'!$B$2)&amp;D26,IF(D26='Boys Rosters'!$G$2,COUNTIF($D$2:D26,'Boys Rosters'!$G$2)&amp;D26,COUNTIF($D$2:D26,'Boys Rosters'!$L$2)&amp;D26)))</f>
        <v>18Plainfield MS</v>
      </c>
      <c r="B26">
        <f>IF(COUNT('Boys Rosters'!$P$2:$P$151)&gt;COUNT($B$2:B25),B25+1,"")</f>
        <v>25</v>
      </c>
      <c r="C26" t="str">
        <f>IF(B26="","",IF(COUNT('Boys Rosters'!$Q$2:$Q$151)=0,"",VLOOKUP(B26,'Boys Rosters'!$P$2:$T$151,2,FALSE)))</f>
        <v/>
      </c>
      <c r="D26" t="str">
        <f>IF(B26="","",IF(COUNTA('Boys Rosters'!$S$2:$S$151)=0,"",IF(VLOOKUP(B26,'Boys Rosters'!$P$2:$T$151,4,FALSE)="","",VLOOKUP(B26,'Boys Rosters'!$P$2:$T$151,4,FALSE))))</f>
        <v>Plainfield MS</v>
      </c>
      <c r="E26" t="str">
        <f>IF(B26="","",IF(COUNTA('Boys Rosters'!$S$2:$S$151)=0,"",IF(VLOOKUP(B26,'Boys Rosters'!$P$2:$T$151,3,FALSE)="","",VLOOKUP(B26,'Boys Rosters'!$P$2:$T$151,3,FALSE))))</f>
        <v>G. Webb</v>
      </c>
      <c r="F26" s="4" t="s">
        <v>190</v>
      </c>
      <c r="G26" t="str">
        <f>IF(B26="","",IF(COUNTIF($D$2:$D$151,D26)&lt;5,"",IF(COUNTIF($D$2:D26,D26)&gt;7,"",MAX($G$2:G25)+1)))</f>
        <v/>
      </c>
    </row>
    <row r="27" spans="1:7" x14ac:dyDescent="0.25">
      <c r="A27" t="str">
        <f>IF(B27="","",IF(D27='Boys Rosters'!$B$2,COUNTIF($D$2:D27,'Boys Rosters'!$B$2)&amp;D27,IF(D27='Boys Rosters'!$G$2,COUNTIF($D$2:D27,'Boys Rosters'!$G$2)&amp;D27,COUNTIF($D$2:D27,'Boys Rosters'!$L$2)&amp;D27)))</f>
        <v>19Plainfield MS</v>
      </c>
      <c r="B27">
        <f>IF(COUNT('Boys Rosters'!$P$2:$P$151)&gt;COUNT($B$2:B26),B26+1,"")</f>
        <v>26</v>
      </c>
      <c r="C27" t="str">
        <f>IF(B27="","",IF(COUNT('Boys Rosters'!$Q$2:$Q$151)=0,"",VLOOKUP(B27,'Boys Rosters'!$P$2:$T$151,2,FALSE)))</f>
        <v/>
      </c>
      <c r="D27" t="str">
        <f>IF(B27="","",IF(COUNTA('Boys Rosters'!$S$2:$S$151)=0,"",IF(VLOOKUP(B27,'Boys Rosters'!$P$2:$T$151,4,FALSE)="","",VLOOKUP(B27,'Boys Rosters'!$P$2:$T$151,4,FALSE))))</f>
        <v>Plainfield MS</v>
      </c>
      <c r="E27" t="str">
        <f>IF(B27="","",IF(COUNTA('Boys Rosters'!$S$2:$S$151)=0,"",IF(VLOOKUP(B27,'Boys Rosters'!$P$2:$T$151,3,FALSE)="","",VLOOKUP(B27,'Boys Rosters'!$P$2:$T$151,3,FALSE))))</f>
        <v>Scotty Card</v>
      </c>
      <c r="F27" s="4" t="s">
        <v>191</v>
      </c>
      <c r="G27" t="str">
        <f>IF(B27="","",IF(COUNTIF($D$2:$D$151,D27)&lt;5,"",IF(COUNTIF($D$2:D27,D27)&gt;7,"",MAX($G$2:G26)+1)))</f>
        <v/>
      </c>
    </row>
    <row r="28" spans="1:7" x14ac:dyDescent="0.25">
      <c r="A28" t="str">
        <f>IF(B28="","",IF(D28='Boys Rosters'!$B$2,COUNTIF($D$2:D28,'Boys Rosters'!$B$2)&amp;D28,IF(D28='Boys Rosters'!$G$2,COUNTIF($D$2:D28,'Boys Rosters'!$G$2)&amp;D28,COUNTIF($D$2:D28,'Boys Rosters'!$L$2)&amp;D28)))</f>
        <v>20Plainfield MS</v>
      </c>
      <c r="B28">
        <f>IF(COUNT('Boys Rosters'!$P$2:$P$151)&gt;COUNT($B$2:B27),B27+1,"")</f>
        <v>27</v>
      </c>
      <c r="C28" t="str">
        <f>IF(B28="","",IF(COUNT('Boys Rosters'!$Q$2:$Q$151)=0,"",VLOOKUP(B28,'Boys Rosters'!$P$2:$T$151,2,FALSE)))</f>
        <v/>
      </c>
      <c r="D28" t="str">
        <f>IF(B28="","",IF(COUNTA('Boys Rosters'!$S$2:$S$151)=0,"",IF(VLOOKUP(B28,'Boys Rosters'!$P$2:$T$151,4,FALSE)="","",VLOOKUP(B28,'Boys Rosters'!$P$2:$T$151,4,FALSE))))</f>
        <v>Plainfield MS</v>
      </c>
      <c r="E28" t="str">
        <f>IF(B28="","",IF(COUNTA('Boys Rosters'!$S$2:$S$151)=0,"",IF(VLOOKUP(B28,'Boys Rosters'!$P$2:$T$151,3,FALSE)="","",VLOOKUP(B28,'Boys Rosters'!$P$2:$T$151,3,FALSE))))</f>
        <v>Cole Works</v>
      </c>
      <c r="F28" s="4" t="s">
        <v>192</v>
      </c>
      <c r="G28" t="str">
        <f>IF(B28="","",IF(COUNTIF($D$2:$D$151,D28)&lt;5,"",IF(COUNTIF($D$2:D28,D28)&gt;7,"",MAX($G$2:G27)+1)))</f>
        <v/>
      </c>
    </row>
    <row r="29" spans="1:7" x14ac:dyDescent="0.25">
      <c r="A29" t="str">
        <f>IF(B29="","",IF(D29='Boys Rosters'!$B$2,COUNTIF($D$2:D29,'Boys Rosters'!$B$2)&amp;D29,IF(D29='Boys Rosters'!$G$2,COUNTIF($D$2:D29,'Boys Rosters'!$G$2)&amp;D29,COUNTIF($D$2:D29,'Boys Rosters'!$L$2)&amp;D29)))</f>
        <v>21Plainfield MS</v>
      </c>
      <c r="B29">
        <f>IF(COUNT('Boys Rosters'!$P$2:$P$151)&gt;COUNT($B$2:B28),B28+1,"")</f>
        <v>28</v>
      </c>
      <c r="C29" t="str">
        <f>IF(B29="","",IF(COUNT('Boys Rosters'!$Q$2:$Q$151)=0,"",VLOOKUP(B29,'Boys Rosters'!$P$2:$T$151,2,FALSE)))</f>
        <v/>
      </c>
      <c r="D29" t="str">
        <f>IF(B29="","",IF(COUNTA('Boys Rosters'!$S$2:$S$151)=0,"",IF(VLOOKUP(B29,'Boys Rosters'!$P$2:$T$151,4,FALSE)="","",VLOOKUP(B29,'Boys Rosters'!$P$2:$T$151,4,FALSE))))</f>
        <v>Plainfield MS</v>
      </c>
      <c r="E29" t="str">
        <f>IF(B29="","",IF(COUNTA('Boys Rosters'!$S$2:$S$151)=0,"",IF(VLOOKUP(B29,'Boys Rosters'!$P$2:$T$151,3,FALSE)="","",VLOOKUP(B29,'Boys Rosters'!$P$2:$T$151,3,FALSE))))</f>
        <v>Andrew Hummel</v>
      </c>
      <c r="F29" s="4" t="s">
        <v>193</v>
      </c>
      <c r="G29" t="str">
        <f>IF(B29="","",IF(COUNTIF($D$2:$D$151,D29)&lt;5,"",IF(COUNTIF($D$2:D29,D29)&gt;7,"",MAX($G$2:G28)+1)))</f>
        <v/>
      </c>
    </row>
    <row r="30" spans="1:7" x14ac:dyDescent="0.25">
      <c r="A30" t="str">
        <f>IF(B30="","",IF(D30='Boys Rosters'!$B$2,COUNTIF($D$2:D30,'Boys Rosters'!$B$2)&amp;D30,IF(D30='Boys Rosters'!$G$2,COUNTIF($D$2:D30,'Boys Rosters'!$G$2)&amp;D30,COUNTIF($D$2:D30,'Boys Rosters'!$L$2)&amp;D30)))</f>
        <v>22Plainfield MS</v>
      </c>
      <c r="B30">
        <f>IF(COUNT('Boys Rosters'!$P$2:$P$151)&gt;COUNT($B$2:B29),B29+1,"")</f>
        <v>29</v>
      </c>
      <c r="C30" t="str">
        <f>IF(B30="","",IF(COUNT('Boys Rosters'!$Q$2:$Q$151)=0,"",VLOOKUP(B30,'Boys Rosters'!$P$2:$T$151,2,FALSE)))</f>
        <v/>
      </c>
      <c r="D30" t="str">
        <f>IF(B30="","",IF(COUNTA('Boys Rosters'!$S$2:$S$151)=0,"",IF(VLOOKUP(B30,'Boys Rosters'!$P$2:$T$151,4,FALSE)="","",VLOOKUP(B30,'Boys Rosters'!$P$2:$T$151,4,FALSE))))</f>
        <v>Plainfield MS</v>
      </c>
      <c r="E30" t="str">
        <f>IF(B30="","",IF(COUNTA('Boys Rosters'!$S$2:$S$151)=0,"",IF(VLOOKUP(B30,'Boys Rosters'!$P$2:$T$151,3,FALSE)="","",VLOOKUP(B30,'Boys Rosters'!$P$2:$T$151,3,FALSE))))</f>
        <v>Braden Kline</v>
      </c>
      <c r="F30" s="4" t="s">
        <v>194</v>
      </c>
      <c r="G30" t="str">
        <f>IF(B30="","",IF(COUNTIF($D$2:$D$151,D30)&lt;5,"",IF(COUNTIF($D$2:D30,D30)&gt;7,"",MAX($G$2:G29)+1)))</f>
        <v/>
      </c>
    </row>
    <row r="31" spans="1:7" x14ac:dyDescent="0.25">
      <c r="A31" t="str">
        <f>IF(B31="","",IF(D31='Boys Rosters'!$B$2,COUNTIF($D$2:D31,'Boys Rosters'!$B$2)&amp;D31,IF(D31='Boys Rosters'!$G$2,COUNTIF($D$2:D31,'Boys Rosters'!$G$2)&amp;D31,COUNTIF($D$2:D31,'Boys Rosters'!$L$2)&amp;D31)))</f>
        <v>23Plainfield MS</v>
      </c>
      <c r="B31">
        <f>IF(COUNT('Boys Rosters'!$P$2:$P$151)&gt;COUNT($B$2:B30),B30+1,"")</f>
        <v>30</v>
      </c>
      <c r="C31" t="str">
        <f>IF(B31="","",IF(COUNT('Boys Rosters'!$Q$2:$Q$151)=0,"",VLOOKUP(B31,'Boys Rosters'!$P$2:$T$151,2,FALSE)))</f>
        <v/>
      </c>
      <c r="D31" t="str">
        <f>IF(B31="","",IF(COUNTA('Boys Rosters'!$S$2:$S$151)=0,"",IF(VLOOKUP(B31,'Boys Rosters'!$P$2:$T$151,4,FALSE)="","",VLOOKUP(B31,'Boys Rosters'!$P$2:$T$151,4,FALSE))))</f>
        <v>Plainfield MS</v>
      </c>
      <c r="E31" t="str">
        <f>IF(B31="","",IF(COUNTA('Boys Rosters'!$S$2:$S$151)=0,"",IF(VLOOKUP(B31,'Boys Rosters'!$P$2:$T$151,3,FALSE)="","",VLOOKUP(B31,'Boys Rosters'!$P$2:$T$151,3,FALSE))))</f>
        <v>Carson Works</v>
      </c>
      <c r="F31" s="4" t="s">
        <v>195</v>
      </c>
      <c r="G31" t="str">
        <f>IF(B31="","",IF(COUNTIF($D$2:$D$151,D31)&lt;5,"",IF(COUNTIF($D$2:D31,D31)&gt;7,"",MAX($G$2:G30)+1)))</f>
        <v/>
      </c>
    </row>
    <row r="32" spans="1:7" x14ac:dyDescent="0.25">
      <c r="A32" t="str">
        <f>IF(B32="","",IF(D32='Boys Rosters'!$B$2,COUNTIF($D$2:D32,'Boys Rosters'!$B$2)&amp;D32,IF(D32='Boys Rosters'!$G$2,COUNTIF($D$2:D32,'Boys Rosters'!$G$2)&amp;D32,COUNTIF($D$2:D32,'Boys Rosters'!$L$2)&amp;D32)))</f>
        <v>8Greenwood MS</v>
      </c>
      <c r="B32">
        <f>IF(COUNT('Boys Rosters'!$P$2:$P$151)&gt;COUNT($B$2:B31),B31+1,"")</f>
        <v>31</v>
      </c>
      <c r="C32" t="str">
        <f>IF(B32="","",IF(COUNT('Boys Rosters'!$Q$2:$Q$151)=0,"",VLOOKUP(B32,'Boys Rosters'!$P$2:$T$151,2,FALSE)))</f>
        <v/>
      </c>
      <c r="D32" t="str">
        <f>IF(B32="","",IF(COUNTA('Boys Rosters'!$S$2:$S$151)=0,"",IF(VLOOKUP(B32,'Boys Rosters'!$P$2:$T$151,4,FALSE)="","",VLOOKUP(B32,'Boys Rosters'!$P$2:$T$151,4,FALSE))))</f>
        <v>Greenwood MS</v>
      </c>
      <c r="E32" t="str">
        <f>IF(B32="","",IF(COUNTA('Boys Rosters'!$S$2:$S$151)=0,"",IF(VLOOKUP(B32,'Boys Rosters'!$P$2:$T$151,3,FALSE)="","",VLOOKUP(B32,'Boys Rosters'!$P$2:$T$151,3,FALSE))))</f>
        <v>Josh Harris</v>
      </c>
      <c r="F32" s="4" t="s">
        <v>196</v>
      </c>
      <c r="G32" t="str">
        <f>IF(B32="","",IF(COUNTIF($D$2:$D$151,D32)&lt;5,"",IF(COUNTIF($D$2:D32,D32)&gt;7,"",MAX($G$2:G31)+1)))</f>
        <v/>
      </c>
    </row>
    <row r="33" spans="1:7" x14ac:dyDescent="0.25">
      <c r="A33" t="str">
        <f>IF(B33="","",IF(D33='Boys Rosters'!$B$2,COUNTIF($D$2:D33,'Boys Rosters'!$B$2)&amp;D33,IF(D33='Boys Rosters'!$G$2,COUNTIF($D$2:D33,'Boys Rosters'!$G$2)&amp;D33,COUNTIF($D$2:D33,'Boys Rosters'!$L$2)&amp;D33)))</f>
        <v>24Plainfield MS</v>
      </c>
      <c r="B33">
        <f>IF(COUNT('Boys Rosters'!$P$2:$P$151)&gt;COUNT($B$2:B32),B32+1,"")</f>
        <v>32</v>
      </c>
      <c r="C33" t="str">
        <f>IF(B33="","",IF(COUNT('Boys Rosters'!$Q$2:$Q$151)=0,"",VLOOKUP(B33,'Boys Rosters'!$P$2:$T$151,2,FALSE)))</f>
        <v/>
      </c>
      <c r="D33" t="str">
        <f>IF(B33="","",IF(COUNTA('Boys Rosters'!$S$2:$S$151)=0,"",IF(VLOOKUP(B33,'Boys Rosters'!$P$2:$T$151,4,FALSE)="","",VLOOKUP(B33,'Boys Rosters'!$P$2:$T$151,4,FALSE))))</f>
        <v>Plainfield MS</v>
      </c>
      <c r="E33" t="str">
        <f>IF(B33="","",IF(COUNTA('Boys Rosters'!$S$2:$S$151)=0,"",IF(VLOOKUP(B33,'Boys Rosters'!$P$2:$T$151,3,FALSE)="","",VLOOKUP(B33,'Boys Rosters'!$P$2:$T$151,3,FALSE))))</f>
        <v>Owen Fossmeyer</v>
      </c>
      <c r="F33" s="4" t="s">
        <v>197</v>
      </c>
      <c r="G33" t="str">
        <f>IF(B33="","",IF(COUNTIF($D$2:$D$151,D33)&lt;5,"",IF(COUNTIF($D$2:D33,D33)&gt;7,"",MAX($G$2:G32)+1)))</f>
        <v/>
      </c>
    </row>
    <row r="34" spans="1:7" x14ac:dyDescent="0.25">
      <c r="A34" t="str">
        <f>IF(B34="","",IF(D34='Boys Rosters'!$B$2,COUNTIF($D$2:D34,'Boys Rosters'!$B$2)&amp;D34,IF(D34='Boys Rosters'!$G$2,COUNTIF($D$2:D34,'Boys Rosters'!$G$2)&amp;D34,COUNTIF($D$2:D34,'Boys Rosters'!$L$2)&amp;D34)))</f>
        <v>9Greenwood MS</v>
      </c>
      <c r="B34">
        <f>IF(COUNT('Boys Rosters'!$P$2:$P$151)&gt;COUNT($B$2:B33),B33+1,"")</f>
        <v>33</v>
      </c>
      <c r="C34" t="str">
        <f>IF(B34="","",IF(COUNT('Boys Rosters'!$Q$2:$Q$151)=0,"",VLOOKUP(B34,'Boys Rosters'!$P$2:$T$151,2,FALSE)))</f>
        <v/>
      </c>
      <c r="D34" t="str">
        <f>IF(B34="","",IF(COUNTA('Boys Rosters'!$S$2:$S$151)=0,"",IF(VLOOKUP(B34,'Boys Rosters'!$P$2:$T$151,4,FALSE)="","",VLOOKUP(B34,'Boys Rosters'!$P$2:$T$151,4,FALSE))))</f>
        <v>Greenwood MS</v>
      </c>
      <c r="E34" t="str">
        <f>IF(B34="","",IF(COUNTA('Boys Rosters'!$S$2:$S$151)=0,"",IF(VLOOKUP(B34,'Boys Rosters'!$P$2:$T$151,3,FALSE)="","",VLOOKUP(B34,'Boys Rosters'!$P$2:$T$151,3,FALSE))))</f>
        <v>Jacob Bishop</v>
      </c>
      <c r="F34" s="4" t="s">
        <v>198</v>
      </c>
      <c r="G34" t="str">
        <f>IF(B34="","",IF(COUNTIF($D$2:$D$151,D34)&lt;5,"",IF(COUNTIF($D$2:D34,D34)&gt;7,"",MAX($G$2:G33)+1)))</f>
        <v/>
      </c>
    </row>
    <row r="35" spans="1:7" x14ac:dyDescent="0.25">
      <c r="A35" t="str">
        <f>IF(B35="","",IF(D35='Boys Rosters'!$B$2,COUNTIF($D$2:D35,'Boys Rosters'!$B$2)&amp;D35,IF(D35='Boys Rosters'!$G$2,COUNTIF($D$2:D35,'Boys Rosters'!$G$2)&amp;D35,COUNTIF($D$2:D35,'Boys Rosters'!$L$2)&amp;D35)))</f>
        <v>10Greenwood MS</v>
      </c>
      <c r="B35">
        <f>IF(COUNT('Boys Rosters'!$P$2:$P$151)&gt;COUNT($B$2:B34),B34+1,"")</f>
        <v>34</v>
      </c>
      <c r="C35" t="str">
        <f>IF(B35="","",IF(COUNT('Boys Rosters'!$Q$2:$Q$151)=0,"",VLOOKUP(B35,'Boys Rosters'!$P$2:$T$151,2,FALSE)))</f>
        <v/>
      </c>
      <c r="D35" t="str">
        <f>IF(B35="","",IF(COUNTA('Boys Rosters'!$S$2:$S$151)=0,"",IF(VLOOKUP(B35,'Boys Rosters'!$P$2:$T$151,4,FALSE)="","",VLOOKUP(B35,'Boys Rosters'!$P$2:$T$151,4,FALSE))))</f>
        <v>Greenwood MS</v>
      </c>
      <c r="E35" t="str">
        <f>IF(B35="","",IF(COUNTA('Boys Rosters'!$S$2:$S$151)=0,"",IF(VLOOKUP(B35,'Boys Rosters'!$P$2:$T$151,3,FALSE)="","",VLOOKUP(B35,'Boys Rosters'!$P$2:$T$151,3,FALSE))))</f>
        <v>Luke Ellington</v>
      </c>
      <c r="F35" s="4" t="s">
        <v>199</v>
      </c>
      <c r="G35" t="str">
        <f>IF(B35="","",IF(COUNTIF($D$2:$D$151,D35)&lt;5,"",IF(COUNTIF($D$2:D35,D35)&gt;7,"",MAX($G$2:G34)+1)))</f>
        <v/>
      </c>
    </row>
    <row r="36" spans="1:7" x14ac:dyDescent="0.25">
      <c r="A36" t="str">
        <f>IF(B36="","",IF(D36='Boys Rosters'!$B$2,COUNTIF($D$2:D36,'Boys Rosters'!$B$2)&amp;D36,IF(D36='Boys Rosters'!$G$2,COUNTIF($D$2:D36,'Boys Rosters'!$G$2)&amp;D36,COUNTIF($D$2:D36,'Boys Rosters'!$L$2)&amp;D36)))</f>
        <v>11Greenwood MS</v>
      </c>
      <c r="B36">
        <f>IF(COUNT('Boys Rosters'!$P$2:$P$151)&gt;COUNT($B$2:B35),B35+1,"")</f>
        <v>35</v>
      </c>
      <c r="C36" t="str">
        <f>IF(B36="","",IF(COUNT('Boys Rosters'!$Q$2:$Q$151)=0,"",VLOOKUP(B36,'Boys Rosters'!$P$2:$T$151,2,FALSE)))</f>
        <v/>
      </c>
      <c r="D36" t="str">
        <f>IF(B36="","",IF(COUNTA('Boys Rosters'!$S$2:$S$151)=0,"",IF(VLOOKUP(B36,'Boys Rosters'!$P$2:$T$151,4,FALSE)="","",VLOOKUP(B36,'Boys Rosters'!$P$2:$T$151,4,FALSE))))</f>
        <v>Greenwood MS</v>
      </c>
      <c r="E36" t="str">
        <f>IF(B36="","",IF(COUNTA('Boys Rosters'!$S$2:$S$151)=0,"",IF(VLOOKUP(B36,'Boys Rosters'!$P$2:$T$151,3,FALSE)="","",VLOOKUP(B36,'Boys Rosters'!$P$2:$T$151,3,FALSE))))</f>
        <v>John Gries</v>
      </c>
      <c r="F36" s="4" t="s">
        <v>200</v>
      </c>
      <c r="G36" t="str">
        <f>IF(B36="","",IF(COUNTIF($D$2:$D$151,D36)&lt;5,"",IF(COUNTIF($D$2:D36,D36)&gt;7,"",MAX($G$2:G35)+1)))</f>
        <v/>
      </c>
    </row>
    <row r="37" spans="1:7" x14ac:dyDescent="0.25">
      <c r="A37" t="str">
        <f>IF(B37="","",IF(D37='Boys Rosters'!$B$2,COUNTIF($D$2:D37,'Boys Rosters'!$B$2)&amp;D37,IF(D37='Boys Rosters'!$G$2,COUNTIF($D$2:D37,'Boys Rosters'!$G$2)&amp;D37,COUNTIF($D$2:D37,'Boys Rosters'!$L$2)&amp;D37)))</f>
        <v>12Greenwood MS</v>
      </c>
      <c r="B37">
        <f>IF(COUNT('Boys Rosters'!$P$2:$P$151)&gt;COUNT($B$2:B36),B36+1,"")</f>
        <v>36</v>
      </c>
      <c r="C37" t="str">
        <f>IF(B37="","",IF(COUNT('Boys Rosters'!$Q$2:$Q$151)=0,"",VLOOKUP(B37,'Boys Rosters'!$P$2:$T$151,2,FALSE)))</f>
        <v/>
      </c>
      <c r="D37" t="str">
        <f>IF(B37="","",IF(COUNTA('Boys Rosters'!$S$2:$S$151)=0,"",IF(VLOOKUP(B37,'Boys Rosters'!$P$2:$T$151,4,FALSE)="","",VLOOKUP(B37,'Boys Rosters'!$P$2:$T$151,4,FALSE))))</f>
        <v>Greenwood MS</v>
      </c>
      <c r="E37" t="str">
        <f>IF(B37="","",IF(COUNTA('Boys Rosters'!$S$2:$S$151)=0,"",IF(VLOOKUP(B37,'Boys Rosters'!$P$2:$T$151,3,FALSE)="","",VLOOKUP(B37,'Boys Rosters'!$P$2:$T$151,3,FALSE))))</f>
        <v>Garrett Lapinski</v>
      </c>
      <c r="F37" s="4" t="s">
        <v>201</v>
      </c>
      <c r="G37" t="str">
        <f>IF(B37="","",IF(COUNTIF($D$2:$D$151,D37)&lt;5,"",IF(COUNTIF($D$2:D37,D37)&gt;7,"",MAX($G$2:G36)+1)))</f>
        <v/>
      </c>
    </row>
    <row r="38" spans="1:7" x14ac:dyDescent="0.25">
      <c r="A38" t="str">
        <f>IF(B38="","",IF(D38='Boys Rosters'!$B$2,COUNTIF($D$2:D38,'Boys Rosters'!$B$2)&amp;D38,IF(D38='Boys Rosters'!$G$2,COUNTIF($D$2:D38,'Boys Rosters'!$G$2)&amp;D38,COUNTIF($D$2:D38,'Boys Rosters'!$L$2)&amp;D38)))</f>
        <v>13Greenwood MS</v>
      </c>
      <c r="B38">
        <f>IF(COUNT('Boys Rosters'!$P$2:$P$151)&gt;COUNT($B$2:B37),B37+1,"")</f>
        <v>37</v>
      </c>
      <c r="C38" t="str">
        <f>IF(B38="","",IF(COUNT('Boys Rosters'!$Q$2:$Q$151)=0,"",VLOOKUP(B38,'Boys Rosters'!$P$2:$T$151,2,FALSE)))</f>
        <v/>
      </c>
      <c r="D38" t="str">
        <f>IF(B38="","",IF(COUNTA('Boys Rosters'!$S$2:$S$151)=0,"",IF(VLOOKUP(B38,'Boys Rosters'!$P$2:$T$151,4,FALSE)="","",VLOOKUP(B38,'Boys Rosters'!$P$2:$T$151,4,FALSE))))</f>
        <v>Greenwood MS</v>
      </c>
      <c r="E38" t="str">
        <f>IF(B38="","",IF(COUNTA('Boys Rosters'!$S$2:$S$151)=0,"",IF(VLOOKUP(B38,'Boys Rosters'!$P$2:$T$151,3,FALSE)="","",VLOOKUP(B38,'Boys Rosters'!$P$2:$T$151,3,FALSE))))</f>
        <v>Nick Cassaday</v>
      </c>
      <c r="F38" s="4" t="s">
        <v>202</v>
      </c>
      <c r="G38" t="str">
        <f>IF(B38="","",IF(COUNTIF($D$2:$D$151,D38)&lt;5,"",IF(COUNTIF($D$2:D38,D38)&gt;7,"",MAX($G$2:G37)+1)))</f>
        <v/>
      </c>
    </row>
    <row r="39" spans="1:7" x14ac:dyDescent="0.25">
      <c r="A39" t="str">
        <f>IF(B39="","",IF(D39='Boys Rosters'!$B$2,COUNTIF($D$2:D39,'Boys Rosters'!$B$2)&amp;D39,IF(D39='Boys Rosters'!$G$2,COUNTIF($D$2:D39,'Boys Rosters'!$G$2)&amp;D39,COUNTIF($D$2:D39,'Boys Rosters'!$L$2)&amp;D39)))</f>
        <v>25Plainfield MS</v>
      </c>
      <c r="B39">
        <f>IF(COUNT('Boys Rosters'!$P$2:$P$151)&gt;COUNT($B$2:B38),B38+1,"")</f>
        <v>38</v>
      </c>
      <c r="C39" t="str">
        <f>IF(B39="","",IF(COUNT('Boys Rosters'!$Q$2:$Q$151)=0,"",VLOOKUP(B39,'Boys Rosters'!$P$2:$T$151,2,FALSE)))</f>
        <v/>
      </c>
      <c r="D39" t="str">
        <f>IF(B39="","",IF(COUNTA('Boys Rosters'!$S$2:$S$151)=0,"",IF(VLOOKUP(B39,'Boys Rosters'!$P$2:$T$151,4,FALSE)="","",VLOOKUP(B39,'Boys Rosters'!$P$2:$T$151,4,FALSE))))</f>
        <v>Plainfield MS</v>
      </c>
      <c r="E39" t="str">
        <f>IF(B39="","",IF(COUNTA('Boys Rosters'!$S$2:$S$151)=0,"",IF(VLOOKUP(B39,'Boys Rosters'!$P$2:$T$151,3,FALSE)="","",VLOOKUP(B39,'Boys Rosters'!$P$2:$T$151,3,FALSE))))</f>
        <v>Ethan Reynolds</v>
      </c>
      <c r="F39" s="4" t="s">
        <v>203</v>
      </c>
      <c r="G39" t="str">
        <f>IF(B39="","",IF(COUNTIF($D$2:$D$151,D39)&lt;5,"",IF(COUNTIF($D$2:D39,D39)&gt;7,"",MAX($G$2:G38)+1)))</f>
        <v/>
      </c>
    </row>
    <row r="40" spans="1:7" x14ac:dyDescent="0.25">
      <c r="A40" t="str">
        <f>IF(B40="","",IF(D40='Boys Rosters'!$B$2,COUNTIF($D$2:D40,'Boys Rosters'!$B$2)&amp;D40,IF(D40='Boys Rosters'!$G$2,COUNTIF($D$2:D40,'Boys Rosters'!$G$2)&amp;D40,COUNTIF($D$2:D40,'Boys Rosters'!$L$2)&amp;D40)))</f>
        <v>26Plainfield MS</v>
      </c>
      <c r="B40">
        <f>IF(COUNT('Boys Rosters'!$P$2:$P$151)&gt;COUNT($B$2:B39),B39+1,"")</f>
        <v>39</v>
      </c>
      <c r="C40" t="str">
        <f>IF(B40="","",IF(COUNT('Boys Rosters'!$Q$2:$Q$151)=0,"",VLOOKUP(B40,'Boys Rosters'!$P$2:$T$151,2,FALSE)))</f>
        <v/>
      </c>
      <c r="D40" t="str">
        <f>IF(B40="","",IF(COUNTA('Boys Rosters'!$S$2:$S$151)=0,"",IF(VLOOKUP(B40,'Boys Rosters'!$P$2:$T$151,4,FALSE)="","",VLOOKUP(B40,'Boys Rosters'!$P$2:$T$151,4,FALSE))))</f>
        <v>Plainfield MS</v>
      </c>
      <c r="E40" t="str">
        <f>IF(B40="","",IF(COUNTA('Boys Rosters'!$S$2:$S$151)=0,"",IF(VLOOKUP(B40,'Boys Rosters'!$P$2:$T$151,3,FALSE)="","",VLOOKUP(B40,'Boys Rosters'!$P$2:$T$151,3,FALSE))))</f>
        <v>Eli Johnson</v>
      </c>
      <c r="F40" s="4" t="s">
        <v>204</v>
      </c>
      <c r="G40" t="str">
        <f>IF(B40="","",IF(COUNTIF($D$2:$D$151,D40)&lt;5,"",IF(COUNTIF($D$2:D40,D40)&gt;7,"",MAX($G$2:G39)+1)))</f>
        <v/>
      </c>
    </row>
    <row r="41" spans="1:7" x14ac:dyDescent="0.25">
      <c r="A41" t="str">
        <f>IF(B41="","",IF(D41='Boys Rosters'!$B$2,COUNTIF($D$2:D41,'Boys Rosters'!$B$2)&amp;D41,IF(D41='Boys Rosters'!$G$2,COUNTIF($D$2:D41,'Boys Rosters'!$G$2)&amp;D41,COUNTIF($D$2:D41,'Boys Rosters'!$L$2)&amp;D41)))</f>
        <v>27Plainfield MS</v>
      </c>
      <c r="B41">
        <f>IF(COUNT('Boys Rosters'!$P$2:$P$151)&gt;COUNT($B$2:B40),B40+1,"")</f>
        <v>40</v>
      </c>
      <c r="C41" t="str">
        <f>IF(B41="","",IF(COUNT('Boys Rosters'!$Q$2:$Q$151)=0,"",VLOOKUP(B41,'Boys Rosters'!$P$2:$T$151,2,FALSE)))</f>
        <v/>
      </c>
      <c r="D41" t="str">
        <f>IF(B41="","",IF(COUNTA('Boys Rosters'!$S$2:$S$151)=0,"",IF(VLOOKUP(B41,'Boys Rosters'!$P$2:$T$151,4,FALSE)="","",VLOOKUP(B41,'Boys Rosters'!$P$2:$T$151,4,FALSE))))</f>
        <v>Plainfield MS</v>
      </c>
      <c r="E41" t="str">
        <f>IF(B41="","",IF(COUNTA('Boys Rosters'!$S$2:$S$151)=0,"",IF(VLOOKUP(B41,'Boys Rosters'!$P$2:$T$151,3,FALSE)="","",VLOOKUP(B41,'Boys Rosters'!$P$2:$T$151,3,FALSE))))</f>
        <v>Nicolas Simpson</v>
      </c>
      <c r="F41" s="4" t="s">
        <v>205</v>
      </c>
      <c r="G41" t="str">
        <f>IF(B41="","",IF(COUNTIF($D$2:$D$151,D41)&lt;5,"",IF(COUNTIF($D$2:D41,D41)&gt;7,"",MAX($G$2:G40)+1)))</f>
        <v/>
      </c>
    </row>
    <row r="42" spans="1:7" x14ac:dyDescent="0.25">
      <c r="A42" t="str">
        <f>IF(B42="","",IF(D42='Boys Rosters'!$B$2,COUNTIF($D$2:D42,'Boys Rosters'!$B$2)&amp;D42,IF(D42='Boys Rosters'!$G$2,COUNTIF($D$2:D42,'Boys Rosters'!$G$2)&amp;D42,COUNTIF($D$2:D42,'Boys Rosters'!$L$2)&amp;D42)))</f>
        <v>28Plainfield MS</v>
      </c>
      <c r="B42">
        <f>IF(COUNT('Boys Rosters'!$P$2:$P$151)&gt;COUNT($B$2:B41),B41+1,"")</f>
        <v>41</v>
      </c>
      <c r="C42" t="str">
        <f>IF(B42="","",IF(COUNT('Boys Rosters'!$Q$2:$Q$151)=0,"",VLOOKUP(B42,'Boys Rosters'!$P$2:$T$151,2,FALSE)))</f>
        <v/>
      </c>
      <c r="D42" t="str">
        <f>IF(B42="","",IF(COUNTA('Boys Rosters'!$S$2:$S$151)=0,"",IF(VLOOKUP(B42,'Boys Rosters'!$P$2:$T$151,4,FALSE)="","",VLOOKUP(B42,'Boys Rosters'!$P$2:$T$151,4,FALSE))))</f>
        <v>Plainfield MS</v>
      </c>
      <c r="E42" t="str">
        <f>IF(B42="","",IF(COUNTA('Boys Rosters'!$S$2:$S$151)=0,"",IF(VLOOKUP(B42,'Boys Rosters'!$P$2:$T$151,3,FALSE)="","",VLOOKUP(B42,'Boys Rosters'!$P$2:$T$151,3,FALSE))))</f>
        <v>Max Wagley</v>
      </c>
      <c r="F42" s="4" t="s">
        <v>206</v>
      </c>
      <c r="G42" t="str">
        <f>IF(B42="","",IF(COUNTIF($D$2:$D$151,D42)&lt;5,"",IF(COUNTIF($D$2:D42,D42)&gt;7,"",MAX($G$2:G41)+1)))</f>
        <v/>
      </c>
    </row>
    <row r="43" spans="1:7" x14ac:dyDescent="0.25">
      <c r="A43" t="str">
        <f>IF(B43="","",IF(D43='Boys Rosters'!$B$2,COUNTIF($D$2:D43,'Boys Rosters'!$B$2)&amp;D43,IF(D43='Boys Rosters'!$G$2,COUNTIF($D$2:D43,'Boys Rosters'!$G$2)&amp;D43,COUNTIF($D$2:D43,'Boys Rosters'!$L$2)&amp;D43)))</f>
        <v>29Plainfield MS</v>
      </c>
      <c r="B43">
        <f>IF(COUNT('Boys Rosters'!$P$2:$P$151)&gt;COUNT($B$2:B42),B42+1,"")</f>
        <v>42</v>
      </c>
      <c r="C43" t="str">
        <f>IF(B43="","",IF(COUNT('Boys Rosters'!$Q$2:$Q$151)=0,"",VLOOKUP(B43,'Boys Rosters'!$P$2:$T$151,2,FALSE)))</f>
        <v/>
      </c>
      <c r="D43" t="str">
        <f>IF(B43="","",IF(COUNTA('Boys Rosters'!$S$2:$S$151)=0,"",IF(VLOOKUP(B43,'Boys Rosters'!$P$2:$T$151,4,FALSE)="","",VLOOKUP(B43,'Boys Rosters'!$P$2:$T$151,4,FALSE))))</f>
        <v>Plainfield MS</v>
      </c>
      <c r="E43" t="str">
        <f>IF(B43="","",IF(COUNTA('Boys Rosters'!$S$2:$S$151)=0,"",IF(VLOOKUP(B43,'Boys Rosters'!$P$2:$T$151,3,FALSE)="","",VLOOKUP(B43,'Boys Rosters'!$P$2:$T$151,3,FALSE))))</f>
        <v>Johnathan Berg</v>
      </c>
      <c r="F43" s="4" t="s">
        <v>207</v>
      </c>
      <c r="G43" t="str">
        <f>IF(B43="","",IF(COUNTIF($D$2:$D$151,D43)&lt;5,"",IF(COUNTIF($D$2:D43,D43)&gt;7,"",MAX($G$2:G42)+1)))</f>
        <v/>
      </c>
    </row>
    <row r="44" spans="1:7" x14ac:dyDescent="0.25">
      <c r="A44" t="str">
        <f>IF(B44="","",IF(D44='Boys Rosters'!$B$2,COUNTIF($D$2:D44,'Boys Rosters'!$B$2)&amp;D44,IF(D44='Boys Rosters'!$G$2,COUNTIF($D$2:D44,'Boys Rosters'!$G$2)&amp;D44,COUNTIF($D$2:D44,'Boys Rosters'!$L$2)&amp;D44)))</f>
        <v>30Plainfield MS</v>
      </c>
      <c r="B44">
        <f>IF(COUNT('Boys Rosters'!$P$2:$P$151)&gt;COUNT($B$2:B43),B43+1,"")</f>
        <v>43</v>
      </c>
      <c r="C44" t="str">
        <f>IF(B44="","",IF(COUNT('Boys Rosters'!$Q$2:$Q$151)=0,"",VLOOKUP(B44,'Boys Rosters'!$P$2:$T$151,2,FALSE)))</f>
        <v/>
      </c>
      <c r="D44" t="str">
        <f>IF(B44="","",IF(COUNTA('Boys Rosters'!$S$2:$S$151)=0,"",IF(VLOOKUP(B44,'Boys Rosters'!$P$2:$T$151,4,FALSE)="","",VLOOKUP(B44,'Boys Rosters'!$P$2:$T$151,4,FALSE))))</f>
        <v>Plainfield MS</v>
      </c>
      <c r="E44" t="str">
        <f>IF(B44="","",IF(COUNTA('Boys Rosters'!$S$2:$S$151)=0,"",IF(VLOOKUP(B44,'Boys Rosters'!$P$2:$T$151,3,FALSE)="","",VLOOKUP(B44,'Boys Rosters'!$P$2:$T$151,3,FALSE))))</f>
        <v>Conner Webb</v>
      </c>
      <c r="F44" s="4" t="s">
        <v>208</v>
      </c>
      <c r="G44" t="str">
        <f>IF(B44="","",IF(COUNTIF($D$2:$D$151,D44)&lt;5,"",IF(COUNTIF($D$2:D44,D44)&gt;7,"",MAX($G$2:G43)+1)))</f>
        <v/>
      </c>
    </row>
    <row r="45" spans="1:7" x14ac:dyDescent="0.25">
      <c r="A45" t="str">
        <f>IF(B45="","",IF(D45='Boys Rosters'!$B$2,COUNTIF($D$2:D45,'Boys Rosters'!$B$2)&amp;D45,IF(D45='Boys Rosters'!$G$2,COUNTIF($D$2:D45,'Boys Rosters'!$G$2)&amp;D45,COUNTIF($D$2:D45,'Boys Rosters'!$L$2)&amp;D45)))</f>
        <v>31Plainfield MS</v>
      </c>
      <c r="B45">
        <f>IF(COUNT('Boys Rosters'!$P$2:$P$151)&gt;COUNT($B$2:B44),B44+1,"")</f>
        <v>44</v>
      </c>
      <c r="C45" t="str">
        <f>IF(B45="","",IF(COUNT('Boys Rosters'!$Q$2:$Q$151)=0,"",VLOOKUP(B45,'Boys Rosters'!$P$2:$T$151,2,FALSE)))</f>
        <v/>
      </c>
      <c r="D45" t="str">
        <f>IF(B45="","",IF(COUNTA('Boys Rosters'!$S$2:$S$151)=0,"",IF(VLOOKUP(B45,'Boys Rosters'!$P$2:$T$151,4,FALSE)="","",VLOOKUP(B45,'Boys Rosters'!$P$2:$T$151,4,FALSE))))</f>
        <v>Plainfield MS</v>
      </c>
      <c r="E45" t="str">
        <f>IF(B45="","",IF(COUNTA('Boys Rosters'!$S$2:$S$151)=0,"",IF(VLOOKUP(B45,'Boys Rosters'!$P$2:$T$151,3,FALSE)="","",VLOOKUP(B45,'Boys Rosters'!$P$2:$T$151,3,FALSE))))</f>
        <v>Garrett Kane</v>
      </c>
      <c r="F45" s="4" t="s">
        <v>209</v>
      </c>
      <c r="G45" t="str">
        <f>IF(B45="","",IF(COUNTIF($D$2:$D$151,D45)&lt;5,"",IF(COUNTIF($D$2:D45,D45)&gt;7,"",MAX($G$2:G44)+1)))</f>
        <v/>
      </c>
    </row>
    <row r="46" spans="1:7" x14ac:dyDescent="0.25">
      <c r="A46" t="str">
        <f>IF(B46="","",IF(D46='Boys Rosters'!$B$2,COUNTIF($D$2:D46,'Boys Rosters'!$B$2)&amp;D46,IF(D46='Boys Rosters'!$G$2,COUNTIF($D$2:D46,'Boys Rosters'!$G$2)&amp;D46,COUNTIF($D$2:D46,'Boys Rosters'!$L$2)&amp;D46)))</f>
        <v>14Greenwood MS</v>
      </c>
      <c r="B46">
        <f>IF(COUNT('Boys Rosters'!$P$2:$P$151)&gt;COUNT($B$2:B45),B45+1,"")</f>
        <v>45</v>
      </c>
      <c r="C46" t="str">
        <f>IF(B46="","",IF(COUNT('Boys Rosters'!$Q$2:$Q$151)=0,"",VLOOKUP(B46,'Boys Rosters'!$P$2:$T$151,2,FALSE)))</f>
        <v/>
      </c>
      <c r="D46" t="str">
        <f>IF(B46="","",IF(COUNTA('Boys Rosters'!$S$2:$S$151)=0,"",IF(VLOOKUP(B46,'Boys Rosters'!$P$2:$T$151,4,FALSE)="","",VLOOKUP(B46,'Boys Rosters'!$P$2:$T$151,4,FALSE))))</f>
        <v>Greenwood MS</v>
      </c>
      <c r="E46" t="str">
        <f>IF(B46="","",IF(COUNTA('Boys Rosters'!$S$2:$S$151)=0,"",IF(VLOOKUP(B46,'Boys Rosters'!$P$2:$T$151,3,FALSE)="","",VLOOKUP(B46,'Boys Rosters'!$P$2:$T$151,3,FALSE))))</f>
        <v>Sam Halpin</v>
      </c>
      <c r="F46" s="4" t="s">
        <v>209</v>
      </c>
      <c r="G46" t="str">
        <f>IF(B46="","",IF(COUNTIF($D$2:$D$151,D46)&lt;5,"",IF(COUNTIF($D$2:D46,D46)&gt;7,"",MAX($G$2:G45)+1)))</f>
        <v/>
      </c>
    </row>
    <row r="47" spans="1:7" x14ac:dyDescent="0.25">
      <c r="A47" t="str">
        <f>IF(B47="","",IF(D47='Boys Rosters'!$B$2,COUNTIF($D$2:D47,'Boys Rosters'!$B$2)&amp;D47,IF(D47='Boys Rosters'!$G$2,COUNTIF($D$2:D47,'Boys Rosters'!$G$2)&amp;D47,COUNTIF($D$2:D47,'Boys Rosters'!$L$2)&amp;D47)))</f>
        <v>15Greenwood MS</v>
      </c>
      <c r="B47">
        <f>IF(COUNT('Boys Rosters'!$P$2:$P$151)&gt;COUNT($B$2:B46),B46+1,"")</f>
        <v>46</v>
      </c>
      <c r="C47" t="str">
        <f>IF(B47="","",IF(COUNT('Boys Rosters'!$Q$2:$Q$151)=0,"",VLOOKUP(B47,'Boys Rosters'!$P$2:$T$151,2,FALSE)))</f>
        <v/>
      </c>
      <c r="D47" t="str">
        <f>IF(B47="","",IF(COUNTA('Boys Rosters'!$S$2:$S$151)=0,"",IF(VLOOKUP(B47,'Boys Rosters'!$P$2:$T$151,4,FALSE)="","",VLOOKUP(B47,'Boys Rosters'!$P$2:$T$151,4,FALSE))))</f>
        <v>Greenwood MS</v>
      </c>
      <c r="E47" t="str">
        <f>IF(B47="","",IF(COUNTA('Boys Rosters'!$S$2:$S$151)=0,"",IF(VLOOKUP(B47,'Boys Rosters'!$P$2:$T$151,3,FALSE)="","",VLOOKUP(B47,'Boys Rosters'!$P$2:$T$151,3,FALSE))))</f>
        <v>Jacob Ellington</v>
      </c>
      <c r="F47" s="4" t="s">
        <v>210</v>
      </c>
      <c r="G47" t="str">
        <f>IF(B47="","",IF(COUNTIF($D$2:$D$151,D47)&lt;5,"",IF(COUNTIF($D$2:D47,D47)&gt;7,"",MAX($G$2:G46)+1)))</f>
        <v/>
      </c>
    </row>
    <row r="48" spans="1:7" x14ac:dyDescent="0.25">
      <c r="A48" t="str">
        <f>IF(B48="","",IF(D48='Boys Rosters'!$B$2,COUNTIF($D$2:D48,'Boys Rosters'!$B$2)&amp;D48,IF(D48='Boys Rosters'!$G$2,COUNTIF($D$2:D48,'Boys Rosters'!$G$2)&amp;D48,COUNTIF($D$2:D48,'Boys Rosters'!$L$2)&amp;D48)))</f>
        <v>16Greenwood MS</v>
      </c>
      <c r="B48">
        <f>IF(COUNT('Boys Rosters'!$P$2:$P$151)&gt;COUNT($B$2:B47),B47+1,"")</f>
        <v>47</v>
      </c>
      <c r="C48" t="str">
        <f>IF(B48="","",IF(COUNT('Boys Rosters'!$Q$2:$Q$151)=0,"",VLOOKUP(B48,'Boys Rosters'!$P$2:$T$151,2,FALSE)))</f>
        <v/>
      </c>
      <c r="D48" t="str">
        <f>IF(B48="","",IF(COUNTA('Boys Rosters'!$S$2:$S$151)=0,"",IF(VLOOKUP(B48,'Boys Rosters'!$P$2:$T$151,4,FALSE)="","",VLOOKUP(B48,'Boys Rosters'!$P$2:$T$151,4,FALSE))))</f>
        <v>Greenwood MS</v>
      </c>
      <c r="E48" t="str">
        <f>IF(B48="","",IF(COUNTA('Boys Rosters'!$S$2:$S$151)=0,"",IF(VLOOKUP(B48,'Boys Rosters'!$P$2:$T$151,3,FALSE)="","",VLOOKUP(B48,'Boys Rosters'!$P$2:$T$151,3,FALSE))))</f>
        <v>Kori Turley</v>
      </c>
      <c r="F48" s="4" t="s">
        <v>211</v>
      </c>
      <c r="G48" t="str">
        <f>IF(B48="","",IF(COUNTIF($D$2:$D$151,D48)&lt;5,"",IF(COUNTIF($D$2:D48,D48)&gt;7,"",MAX($G$2:G47)+1)))</f>
        <v/>
      </c>
    </row>
    <row r="49" spans="1:7" x14ac:dyDescent="0.25">
      <c r="A49" t="str">
        <f>IF(B49="","",IF(D49='Boys Rosters'!$B$2,COUNTIF($D$2:D49,'Boys Rosters'!$B$2)&amp;D49,IF(D49='Boys Rosters'!$G$2,COUNTIF($D$2:D49,'Boys Rosters'!$G$2)&amp;D49,COUNTIF($D$2:D49,'Boys Rosters'!$L$2)&amp;D49)))</f>
        <v>32Plainfield MS</v>
      </c>
      <c r="B49">
        <f>IF(COUNT('Boys Rosters'!$P$2:$P$151)&gt;COUNT($B$2:B48),B48+1,"")</f>
        <v>48</v>
      </c>
      <c r="C49" t="str">
        <f>IF(B49="","",IF(COUNT('Boys Rosters'!$Q$2:$Q$151)=0,"",VLOOKUP(B49,'Boys Rosters'!$P$2:$T$151,2,FALSE)))</f>
        <v/>
      </c>
      <c r="D49" t="str">
        <f>IF(B49="","",IF(COUNTA('Boys Rosters'!$S$2:$S$151)=0,"",IF(VLOOKUP(B49,'Boys Rosters'!$P$2:$T$151,4,FALSE)="","",VLOOKUP(B49,'Boys Rosters'!$P$2:$T$151,4,FALSE))))</f>
        <v>Plainfield MS</v>
      </c>
      <c r="E49" t="str">
        <f>IF(B49="","",IF(COUNTA('Boys Rosters'!$S$2:$S$151)=0,"",IF(VLOOKUP(B49,'Boys Rosters'!$P$2:$T$151,3,FALSE)="","",VLOOKUP(B49,'Boys Rosters'!$P$2:$T$151,3,FALSE))))</f>
        <v>Dylan Cuatecontzi</v>
      </c>
      <c r="F49" s="4" t="s">
        <v>212</v>
      </c>
      <c r="G49" t="str">
        <f>IF(B49="","",IF(COUNTIF($D$2:$D$151,D49)&lt;5,"",IF(COUNTIF($D$2:D49,D49)&gt;7,"",MAX($G$2:G48)+1)))</f>
        <v/>
      </c>
    </row>
    <row r="50" spans="1:7" x14ac:dyDescent="0.25">
      <c r="A50" t="str">
        <f>IF(B50="","",IF(D50='Boys Rosters'!$B$2,COUNTIF($D$2:D50,'Boys Rosters'!$B$2)&amp;D50,IF(D50='Boys Rosters'!$G$2,COUNTIF($D$2:D50,'Boys Rosters'!$G$2)&amp;D50,COUNTIF($D$2:D50,'Boys Rosters'!$L$2)&amp;D50)))</f>
        <v>33Plainfield MS</v>
      </c>
      <c r="B50">
        <f>IF(COUNT('Boys Rosters'!$P$2:$P$151)&gt;COUNT($B$2:B49),B49+1,"")</f>
        <v>49</v>
      </c>
      <c r="C50" t="str">
        <f>IF(B50="","",IF(COUNT('Boys Rosters'!$Q$2:$Q$151)=0,"",VLOOKUP(B50,'Boys Rosters'!$P$2:$T$151,2,FALSE)))</f>
        <v/>
      </c>
      <c r="D50" t="str">
        <f>IF(B50="","",IF(COUNTA('Boys Rosters'!$S$2:$S$151)=0,"",IF(VLOOKUP(B50,'Boys Rosters'!$P$2:$T$151,4,FALSE)="","",VLOOKUP(B50,'Boys Rosters'!$P$2:$T$151,4,FALSE))))</f>
        <v>Plainfield MS</v>
      </c>
      <c r="E50" t="str">
        <f>IF(B50="","",IF(COUNTA('Boys Rosters'!$S$2:$S$151)=0,"",IF(VLOOKUP(B50,'Boys Rosters'!$P$2:$T$151,3,FALSE)="","",VLOOKUP(B50,'Boys Rosters'!$P$2:$T$151,3,FALSE))))</f>
        <v>Alex Doolin</v>
      </c>
      <c r="F50" s="4" t="s">
        <v>213</v>
      </c>
      <c r="G50" t="str">
        <f>IF(B50="","",IF(COUNTIF($D$2:$D$151,D50)&lt;5,"",IF(COUNTIF($D$2:D50,D50)&gt;7,"",MAX($G$2:G49)+1)))</f>
        <v/>
      </c>
    </row>
    <row r="51" spans="1:7" x14ac:dyDescent="0.25">
      <c r="A51" t="str">
        <f>IF(B51="","",IF(D51='Boys Rosters'!$B$2,COUNTIF($D$2:D51,'Boys Rosters'!$B$2)&amp;D51,IF(D51='Boys Rosters'!$G$2,COUNTIF($D$2:D51,'Boys Rosters'!$G$2)&amp;D51,COUNTIF($D$2:D51,'Boys Rosters'!$L$2)&amp;D51)))</f>
        <v>34Plainfield MS</v>
      </c>
      <c r="B51">
        <f>IF(COUNT('Boys Rosters'!$P$2:$P$151)&gt;COUNT($B$2:B50),B50+1,"")</f>
        <v>50</v>
      </c>
      <c r="C51" t="str">
        <f>IF(B51="","",IF(COUNT('Boys Rosters'!$Q$2:$Q$151)=0,"",VLOOKUP(B51,'Boys Rosters'!$P$2:$T$151,2,FALSE)))</f>
        <v/>
      </c>
      <c r="D51" t="str">
        <f>IF(B51="","",IF(COUNTA('Boys Rosters'!$S$2:$S$151)=0,"",IF(VLOOKUP(B51,'Boys Rosters'!$P$2:$T$151,4,FALSE)="","",VLOOKUP(B51,'Boys Rosters'!$P$2:$T$151,4,FALSE))))</f>
        <v>Plainfield MS</v>
      </c>
      <c r="E51" t="str">
        <f>IF(B51="","",IF(COUNTA('Boys Rosters'!$S$2:$S$151)=0,"",IF(VLOOKUP(B51,'Boys Rosters'!$P$2:$T$151,3,FALSE)="","",VLOOKUP(B51,'Boys Rosters'!$P$2:$T$151,3,FALSE))))</f>
        <v>Jaylen Dant</v>
      </c>
      <c r="F51" s="4" t="s">
        <v>214</v>
      </c>
      <c r="G51" t="str">
        <f>IF(B51="","",IF(COUNTIF($D$2:$D$151,D51)&lt;5,"",IF(COUNTIF($D$2:D51,D51)&gt;7,"",MAX($G$2:G50)+1)))</f>
        <v/>
      </c>
    </row>
    <row r="52" spans="1:7" x14ac:dyDescent="0.25">
      <c r="A52" t="str">
        <f>IF(B52="","",IF(D52='Boys Rosters'!$B$2,COUNTIF($D$2:D52,'Boys Rosters'!$B$2)&amp;D52,IF(D52='Boys Rosters'!$G$2,COUNTIF($D$2:D52,'Boys Rosters'!$G$2)&amp;D52,COUNTIF($D$2:D52,'Boys Rosters'!$L$2)&amp;D52)))</f>
        <v>35Plainfield MS</v>
      </c>
      <c r="B52">
        <f>IF(COUNT('Boys Rosters'!$P$2:$P$151)&gt;COUNT($B$2:B51),B51+1,"")</f>
        <v>51</v>
      </c>
      <c r="C52" t="str">
        <f>IF(B52="","",IF(COUNT('Boys Rosters'!$Q$2:$Q$151)=0,"",VLOOKUP(B52,'Boys Rosters'!$P$2:$T$151,2,FALSE)))</f>
        <v/>
      </c>
      <c r="D52" t="str">
        <f>IF(B52="","",IF(COUNTA('Boys Rosters'!$S$2:$S$151)=0,"",IF(VLOOKUP(B52,'Boys Rosters'!$P$2:$T$151,4,FALSE)="","",VLOOKUP(B52,'Boys Rosters'!$P$2:$T$151,4,FALSE))))</f>
        <v>Plainfield MS</v>
      </c>
      <c r="E52" t="str">
        <f>IF(B52="","",IF(COUNTA('Boys Rosters'!$S$2:$S$151)=0,"",IF(VLOOKUP(B52,'Boys Rosters'!$P$2:$T$151,3,FALSE)="","",VLOOKUP(B52,'Boys Rosters'!$P$2:$T$151,3,FALSE))))</f>
        <v>Sean Cooper</v>
      </c>
      <c r="F52" s="4" t="s">
        <v>215</v>
      </c>
      <c r="G52" t="str">
        <f>IF(B52="","",IF(COUNTIF($D$2:$D$151,D52)&lt;5,"",IF(COUNTIF($D$2:D52,D52)&gt;7,"",MAX($G$2:G51)+1)))</f>
        <v/>
      </c>
    </row>
    <row r="53" spans="1:7" x14ac:dyDescent="0.25">
      <c r="A53" t="str">
        <f>IF(B53="","",IF(D53='Boys Rosters'!$B$2,COUNTIF($D$2:D53,'Boys Rosters'!$B$2)&amp;D53,IF(D53='Boys Rosters'!$G$2,COUNTIF($D$2:D53,'Boys Rosters'!$G$2)&amp;D53,COUNTIF($D$2:D53,'Boys Rosters'!$L$2)&amp;D53)))</f>
        <v/>
      </c>
      <c r="B53" t="str">
        <f>IF(COUNT('Boys Rosters'!$P$2:$P$151)&gt;COUNT($B$2:B52),B52+1,"")</f>
        <v/>
      </c>
      <c r="C53" t="str">
        <f>IF(B53="","",IF(COUNT('Boys Rosters'!$Q$2:$Q$151)=0,"",VLOOKUP(B53,'Boys Rosters'!$P$2:$T$151,2,FALSE)))</f>
        <v/>
      </c>
      <c r="D53" t="str">
        <f>IF(B53="","",IF(COUNTA('Boys Rosters'!$S$2:$S$151)=0,"",IF(VLOOKUP(B53,'Boys Rosters'!$P$2:$T$151,4,FALSE)="","",VLOOKUP(B53,'Boys Rosters'!$P$2:$T$151,4,FALSE))))</f>
        <v/>
      </c>
      <c r="E53" t="str">
        <f>IF(B53="","",IF(COUNTA('Boys Rosters'!$S$2:$S$151)=0,"",IF(VLOOKUP(B53,'Boys Rosters'!$P$2:$T$151,3,FALSE)="","",VLOOKUP(B53,'Boys Rosters'!$P$2:$T$151,3,FALSE))))</f>
        <v/>
      </c>
      <c r="F53" s="4"/>
      <c r="G53" t="str">
        <f>IF(B53="","",IF(COUNTIF($D$2:$D$151,D53)&lt;5,"",IF(COUNTIF($D$2:D53,D53)&gt;7,"",MAX($G$2:G52)+1)))</f>
        <v/>
      </c>
    </row>
    <row r="54" spans="1:7" x14ac:dyDescent="0.25">
      <c r="A54" t="str">
        <f>IF(B54="","",IF(D54='Boys Rosters'!$B$2,COUNTIF($D$2:D54,'Boys Rosters'!$B$2)&amp;D54,IF(D54='Boys Rosters'!$G$2,COUNTIF($D$2:D54,'Boys Rosters'!$G$2)&amp;D54,COUNTIF($D$2:D54,'Boys Rosters'!$L$2)&amp;D54)))</f>
        <v/>
      </c>
      <c r="B54" t="str">
        <f>IF(COUNT('Boys Rosters'!$P$2:$P$151)&gt;COUNT($B$2:B53),B53+1,"")</f>
        <v/>
      </c>
      <c r="C54" t="str">
        <f>IF(B54="","",IF(COUNT('Boys Rosters'!$Q$2:$Q$151)=0,"",VLOOKUP(B54,'Boys Rosters'!$P$2:$T$151,2,FALSE)))</f>
        <v/>
      </c>
      <c r="D54" t="str">
        <f>IF(B54="","",IF(COUNTA('Boys Rosters'!$S$2:$S$151)=0,"",IF(VLOOKUP(B54,'Boys Rosters'!$P$2:$T$151,4,FALSE)="","",VLOOKUP(B54,'Boys Rosters'!$P$2:$T$151,4,FALSE))))</f>
        <v/>
      </c>
      <c r="E54" t="str">
        <f>IF(B54="","",IF(COUNTA('Boys Rosters'!$S$2:$S$151)=0,"",IF(VLOOKUP(B54,'Boys Rosters'!$P$2:$T$151,3,FALSE)="","",VLOOKUP(B54,'Boys Rosters'!$P$2:$T$151,3,FALSE))))</f>
        <v/>
      </c>
      <c r="F54" s="4"/>
      <c r="G54" t="str">
        <f>IF(B54="","",IF(COUNTIF($D$2:$D$151,D54)&lt;5,"",IF(COUNTIF($D$2:D54,D54)&gt;7,"",MAX($G$2:G53)+1)))</f>
        <v/>
      </c>
    </row>
    <row r="55" spans="1:7" x14ac:dyDescent="0.25">
      <c r="A55" t="str">
        <f>IF(B55="","",IF(D55='Boys Rosters'!$B$2,COUNTIF($D$2:D55,'Boys Rosters'!$B$2)&amp;D55,IF(D55='Boys Rosters'!$G$2,COUNTIF($D$2:D55,'Boys Rosters'!$G$2)&amp;D55,COUNTIF($D$2:D55,'Boys Rosters'!$L$2)&amp;D55)))</f>
        <v/>
      </c>
      <c r="B55" t="str">
        <f>IF(COUNT('Boys Rosters'!$P$2:$P$151)&gt;COUNT($B$2:B54),B54+1,"")</f>
        <v/>
      </c>
      <c r="C55" t="str">
        <f>IF(B55="","",IF(COUNT('Boys Rosters'!$Q$2:$Q$151)=0,"",VLOOKUP(B55,'Boys Rosters'!$P$2:$T$151,2,FALSE)))</f>
        <v/>
      </c>
      <c r="D55" t="str">
        <f>IF(B55="","",IF(COUNTA('Boys Rosters'!$S$2:$S$151)=0,"",IF(VLOOKUP(B55,'Boys Rosters'!$P$2:$T$151,4,FALSE)="","",VLOOKUP(B55,'Boys Rosters'!$P$2:$T$151,4,FALSE))))</f>
        <v/>
      </c>
      <c r="E55" t="str">
        <f>IF(B55="","",IF(COUNTA('Boys Rosters'!$S$2:$S$151)=0,"",IF(VLOOKUP(B55,'Boys Rosters'!$P$2:$T$151,3,FALSE)="","",VLOOKUP(B55,'Boys Rosters'!$P$2:$T$151,3,FALSE))))</f>
        <v/>
      </c>
      <c r="F55" s="4"/>
      <c r="G55" t="str">
        <f>IF(B55="","",IF(COUNTIF($D$2:$D$151,D55)&lt;5,"",IF(COUNTIF($D$2:D55,D55)&gt;7,"",MAX($G$2:G54)+1)))</f>
        <v/>
      </c>
    </row>
    <row r="56" spans="1:7" x14ac:dyDescent="0.25">
      <c r="A56" t="str">
        <f>IF(B56="","",IF(D56='Boys Rosters'!$B$2,COUNTIF($D$2:D56,'Boys Rosters'!$B$2)&amp;D56,IF(D56='Boys Rosters'!$G$2,COUNTIF($D$2:D56,'Boys Rosters'!$G$2)&amp;D56,COUNTIF($D$2:D56,'Boys Rosters'!$L$2)&amp;D56)))</f>
        <v/>
      </c>
      <c r="B56" t="str">
        <f>IF(COUNT('Boys Rosters'!$P$2:$P$151)&gt;COUNT($B$2:B55),B55+1,"")</f>
        <v/>
      </c>
      <c r="C56" t="str">
        <f>IF(B56="","",IF(COUNT('Boys Rosters'!$Q$2:$Q$151)=0,"",VLOOKUP(B56,'Boys Rosters'!$P$2:$T$151,2,FALSE)))</f>
        <v/>
      </c>
      <c r="D56" t="str">
        <f>IF(B56="","",IF(COUNTA('Boys Rosters'!$S$2:$S$151)=0,"",IF(VLOOKUP(B56,'Boys Rosters'!$P$2:$T$151,4,FALSE)="","",VLOOKUP(B56,'Boys Rosters'!$P$2:$T$151,4,FALSE))))</f>
        <v/>
      </c>
      <c r="E56" t="str">
        <f>IF(B56="","",IF(COUNTA('Boys Rosters'!$S$2:$S$151)=0,"",IF(VLOOKUP(B56,'Boys Rosters'!$P$2:$T$151,3,FALSE)="","",VLOOKUP(B56,'Boys Rosters'!$P$2:$T$151,3,FALSE))))</f>
        <v/>
      </c>
      <c r="F56" s="4"/>
      <c r="G56" t="str">
        <f>IF(B56="","",IF(COUNTIF($D$2:$D$151,D56)&lt;5,"",IF(COUNTIF($D$2:D56,D56)&gt;7,"",MAX($G$2:G55)+1)))</f>
        <v/>
      </c>
    </row>
    <row r="57" spans="1:7" x14ac:dyDescent="0.25">
      <c r="A57" t="str">
        <f>IF(B57="","",IF(D57='Boys Rosters'!$B$2,COUNTIF($D$2:D57,'Boys Rosters'!$B$2)&amp;D57,IF(D57='Boys Rosters'!$G$2,COUNTIF($D$2:D57,'Boys Rosters'!$G$2)&amp;D57,COUNTIF($D$2:D57,'Boys Rosters'!$L$2)&amp;D57)))</f>
        <v/>
      </c>
      <c r="B57" t="str">
        <f>IF(COUNT('Boys Rosters'!$P$2:$P$151)&gt;COUNT($B$2:B56),B56+1,"")</f>
        <v/>
      </c>
      <c r="C57" t="str">
        <f>IF(B57="","",IF(COUNT('Boys Rosters'!$Q$2:$Q$151)=0,"",VLOOKUP(B57,'Boys Rosters'!$P$2:$T$151,2,FALSE)))</f>
        <v/>
      </c>
      <c r="D57" t="str">
        <f>IF(B57="","",IF(COUNTA('Boys Rosters'!$S$2:$S$151)=0,"",IF(VLOOKUP(B57,'Boys Rosters'!$P$2:$T$151,4,FALSE)="","",VLOOKUP(B57,'Boys Rosters'!$P$2:$T$151,4,FALSE))))</f>
        <v/>
      </c>
      <c r="E57" t="str">
        <f>IF(B57="","",IF(COUNTA('Boys Rosters'!$S$2:$S$151)=0,"",IF(VLOOKUP(B57,'Boys Rosters'!$P$2:$T$151,3,FALSE)="","",VLOOKUP(B57,'Boys Rosters'!$P$2:$T$151,3,FALSE))))</f>
        <v/>
      </c>
      <c r="F57" s="4"/>
      <c r="G57" t="str">
        <f>IF(B57="","",IF(COUNTIF($D$2:$D$151,D57)&lt;5,"",IF(COUNTIF($D$2:D57,D57)&gt;7,"",MAX($G$2:G56)+1)))</f>
        <v/>
      </c>
    </row>
    <row r="58" spans="1:7" x14ac:dyDescent="0.25">
      <c r="A58" t="str">
        <f>IF(B58="","",IF(D58='Boys Rosters'!$B$2,COUNTIF($D$2:D58,'Boys Rosters'!$B$2)&amp;D58,IF(D58='Boys Rosters'!$G$2,COUNTIF($D$2:D58,'Boys Rosters'!$G$2)&amp;D58,COUNTIF($D$2:D58,'Boys Rosters'!$L$2)&amp;D58)))</f>
        <v/>
      </c>
      <c r="B58" t="str">
        <f>IF(COUNT('Boys Rosters'!$P$2:$P$151)&gt;COUNT($B$2:B57),B57+1,"")</f>
        <v/>
      </c>
      <c r="C58" t="str">
        <f>IF(B58="","",IF(COUNT('Boys Rosters'!$Q$2:$Q$151)=0,"",VLOOKUP(B58,'Boys Rosters'!$P$2:$T$151,2,FALSE)))</f>
        <v/>
      </c>
      <c r="D58" t="str">
        <f>IF(B58="","",IF(COUNTA('Boys Rosters'!$S$2:$S$151)=0,"",IF(VLOOKUP(B58,'Boys Rosters'!$P$2:$T$151,4,FALSE)="","",VLOOKUP(B58,'Boys Rosters'!$P$2:$T$151,4,FALSE))))</f>
        <v/>
      </c>
      <c r="E58" t="str">
        <f>IF(B58="","",IF(COUNTA('Boys Rosters'!$S$2:$S$151)=0,"",IF(VLOOKUP(B58,'Boys Rosters'!$P$2:$T$151,3,FALSE)="","",VLOOKUP(B58,'Boys Rosters'!$P$2:$T$151,3,FALSE))))</f>
        <v/>
      </c>
      <c r="F58" s="4"/>
      <c r="G58" t="str">
        <f>IF(B58="","",IF(COUNTIF($D$2:$D$151,D58)&lt;5,"",IF(COUNTIF($D$2:D58,D58)&gt;7,"",MAX($G$2:G57)+1)))</f>
        <v/>
      </c>
    </row>
    <row r="59" spans="1:7" x14ac:dyDescent="0.25">
      <c r="A59" t="str">
        <f>IF(B59="","",IF(D59='Boys Rosters'!$B$2,COUNTIF($D$2:D59,'Boys Rosters'!$B$2)&amp;D59,IF(D59='Boys Rosters'!$G$2,COUNTIF($D$2:D59,'Boys Rosters'!$G$2)&amp;D59,COUNTIF($D$2:D59,'Boys Rosters'!$L$2)&amp;D59)))</f>
        <v/>
      </c>
      <c r="B59" t="str">
        <f>IF(COUNT('Boys Rosters'!$P$2:$P$151)&gt;COUNT($B$2:B58),B58+1,"")</f>
        <v/>
      </c>
      <c r="C59" t="str">
        <f>IF(B59="","",IF(COUNT('Boys Rosters'!$Q$2:$Q$151)=0,"",VLOOKUP(B59,'Boys Rosters'!$P$2:$T$151,2,FALSE)))</f>
        <v/>
      </c>
      <c r="D59" t="str">
        <f>IF(B59="","",IF(COUNTA('Boys Rosters'!$S$2:$S$151)=0,"",IF(VLOOKUP(B59,'Boys Rosters'!$P$2:$T$151,4,FALSE)="","",VLOOKUP(B59,'Boys Rosters'!$P$2:$T$151,4,FALSE))))</f>
        <v/>
      </c>
      <c r="E59" t="str">
        <f>IF(B59="","",IF(COUNTA('Boys Rosters'!$S$2:$S$151)=0,"",IF(VLOOKUP(B59,'Boys Rosters'!$P$2:$T$151,3,FALSE)="","",VLOOKUP(B59,'Boys Rosters'!$P$2:$T$151,3,FALSE))))</f>
        <v/>
      </c>
      <c r="F59" s="4"/>
      <c r="G59" t="str">
        <f>IF(B59="","",IF(COUNTIF($D$2:$D$151,D59)&lt;5,"",IF(COUNTIF($D$2:D59,D59)&gt;7,"",MAX($G$2:G58)+1)))</f>
        <v/>
      </c>
    </row>
    <row r="60" spans="1:7" x14ac:dyDescent="0.25">
      <c r="A60" t="str">
        <f>IF(B60="","",IF(D60='Boys Rosters'!$B$2,COUNTIF($D$2:D60,'Boys Rosters'!$B$2)&amp;D60,IF(D60='Boys Rosters'!$G$2,COUNTIF($D$2:D60,'Boys Rosters'!$G$2)&amp;D60,COUNTIF($D$2:D60,'Boys Rosters'!$L$2)&amp;D60)))</f>
        <v/>
      </c>
      <c r="B60" t="str">
        <f>IF(COUNT('Boys Rosters'!$P$2:$P$151)&gt;COUNT($B$2:B59),B59+1,"")</f>
        <v/>
      </c>
      <c r="C60" t="str">
        <f>IF(B60="","",IF(COUNT('Boys Rosters'!$Q$2:$Q$151)=0,"",VLOOKUP(B60,'Boys Rosters'!$P$2:$T$151,2,FALSE)))</f>
        <v/>
      </c>
      <c r="D60" t="str">
        <f>IF(B60="","",IF(COUNTA('Boys Rosters'!$S$2:$S$151)=0,"",IF(VLOOKUP(B60,'Boys Rosters'!$P$2:$T$151,4,FALSE)="","",VLOOKUP(B60,'Boys Rosters'!$P$2:$T$151,4,FALSE))))</f>
        <v/>
      </c>
      <c r="E60" t="str">
        <f>IF(B60="","",IF(COUNTA('Boys Rosters'!$S$2:$S$151)=0,"",IF(VLOOKUP(B60,'Boys Rosters'!$P$2:$T$151,3,FALSE)="","",VLOOKUP(B60,'Boys Rosters'!$P$2:$T$151,3,FALSE))))</f>
        <v/>
      </c>
      <c r="F60" s="4"/>
      <c r="G60" t="str">
        <f>IF(B60="","",IF(COUNTIF($D$2:$D$151,D60)&lt;5,"",IF(COUNTIF($D$2:D60,D60)&gt;7,"",MAX($G$2:G59)+1)))</f>
        <v/>
      </c>
    </row>
    <row r="61" spans="1:7" x14ac:dyDescent="0.25">
      <c r="A61" t="str">
        <f>IF(B61="","",IF(D61='Boys Rosters'!$B$2,COUNTIF($D$2:D61,'Boys Rosters'!$B$2)&amp;D61,IF(D61='Boys Rosters'!$G$2,COUNTIF($D$2:D61,'Boys Rosters'!$G$2)&amp;D61,COUNTIF($D$2:D61,'Boys Rosters'!$L$2)&amp;D61)))</f>
        <v/>
      </c>
      <c r="B61" t="str">
        <f>IF(COUNT('Boys Rosters'!$P$2:$P$151)&gt;COUNT($B$2:B60),B60+1,"")</f>
        <v/>
      </c>
      <c r="C61" t="str">
        <f>IF(B61="","",IF(COUNT('Boys Rosters'!$Q$2:$Q$151)=0,"",VLOOKUP(B61,'Boys Rosters'!$P$2:$T$151,2,FALSE)))</f>
        <v/>
      </c>
      <c r="D61" t="str">
        <f>IF(B61="","",IF(COUNTA('Boys Rosters'!$S$2:$S$151)=0,"",IF(VLOOKUP(B61,'Boys Rosters'!$P$2:$T$151,4,FALSE)="","",VLOOKUP(B61,'Boys Rosters'!$P$2:$T$151,4,FALSE))))</f>
        <v/>
      </c>
      <c r="E61" t="str">
        <f>IF(B61="","",IF(COUNTA('Boys Rosters'!$S$2:$S$151)=0,"",IF(VLOOKUP(B61,'Boys Rosters'!$P$2:$T$151,3,FALSE)="","",VLOOKUP(B61,'Boys Rosters'!$P$2:$T$151,3,FALSE))))</f>
        <v/>
      </c>
      <c r="F61" s="4"/>
      <c r="G61" t="str">
        <f>IF(B61="","",IF(COUNTIF($D$2:$D$151,D61)&lt;5,"",IF(COUNTIF($D$2:D61,D61)&gt;7,"",MAX($G$2:G60)+1)))</f>
        <v/>
      </c>
    </row>
    <row r="62" spans="1:7" x14ac:dyDescent="0.25">
      <c r="A62" t="str">
        <f>IF(B62="","",IF(D62='Boys Rosters'!$B$2,COUNTIF($D$2:D62,'Boys Rosters'!$B$2)&amp;D62,IF(D62='Boys Rosters'!$G$2,COUNTIF($D$2:D62,'Boys Rosters'!$G$2)&amp;D62,COUNTIF($D$2:D62,'Boys Rosters'!$L$2)&amp;D62)))</f>
        <v/>
      </c>
      <c r="B62" t="str">
        <f>IF(COUNT('Boys Rosters'!$P$2:$P$151)&gt;COUNT($B$2:B61),B61+1,"")</f>
        <v/>
      </c>
      <c r="C62" t="str">
        <f>IF(B62="","",IF(COUNT('Boys Rosters'!$Q$2:$Q$151)=0,"",VLOOKUP(B62,'Boys Rosters'!$P$2:$T$151,2,FALSE)))</f>
        <v/>
      </c>
      <c r="D62" t="str">
        <f>IF(B62="","",IF(COUNTA('Boys Rosters'!$S$2:$S$151)=0,"",IF(VLOOKUP(B62,'Boys Rosters'!$P$2:$T$151,4,FALSE)="","",VLOOKUP(B62,'Boys Rosters'!$P$2:$T$151,4,FALSE))))</f>
        <v/>
      </c>
      <c r="E62" t="str">
        <f>IF(B62="","",IF(COUNTA('Boys Rosters'!$S$2:$S$151)=0,"",IF(VLOOKUP(B62,'Boys Rosters'!$P$2:$T$151,3,FALSE)="","",VLOOKUP(B62,'Boys Rosters'!$P$2:$T$151,3,FALSE))))</f>
        <v/>
      </c>
      <c r="F62" s="4"/>
      <c r="G62" t="str">
        <f>IF(B62="","",IF(COUNTIF($D$2:$D$151,D62)&lt;5,"",IF(COUNTIF($D$2:D62,D62)&gt;7,"",MAX($G$2:G61)+1)))</f>
        <v/>
      </c>
    </row>
    <row r="63" spans="1:7" x14ac:dyDescent="0.25">
      <c r="A63" t="str">
        <f>IF(B63="","",IF(D63='Boys Rosters'!$B$2,COUNTIF($D$2:D63,'Boys Rosters'!$B$2)&amp;D63,IF(D63='Boys Rosters'!$G$2,COUNTIF($D$2:D63,'Boys Rosters'!$G$2)&amp;D63,COUNTIF($D$2:D63,'Boys Rosters'!$L$2)&amp;D63)))</f>
        <v/>
      </c>
      <c r="B63" t="str">
        <f>IF(COUNT('Boys Rosters'!$P$2:$P$151)&gt;COUNT($B$2:B62),B62+1,"")</f>
        <v/>
      </c>
      <c r="C63" t="str">
        <f>IF(B63="","",IF(COUNT('Boys Rosters'!$Q$2:$Q$151)=0,"",VLOOKUP(B63,'Boys Rosters'!$P$2:$T$151,2,FALSE)))</f>
        <v/>
      </c>
      <c r="D63" t="str">
        <f>IF(B63="","",IF(COUNTA('Boys Rosters'!$S$2:$S$151)=0,"",IF(VLOOKUP(B63,'Boys Rosters'!$P$2:$T$151,4,FALSE)="","",VLOOKUP(B63,'Boys Rosters'!$P$2:$T$151,4,FALSE))))</f>
        <v/>
      </c>
      <c r="E63" t="str">
        <f>IF(B63="","",IF(COUNTA('Boys Rosters'!$S$2:$S$151)=0,"",IF(VLOOKUP(B63,'Boys Rosters'!$P$2:$T$151,3,FALSE)="","",VLOOKUP(B63,'Boys Rosters'!$P$2:$T$151,3,FALSE))))</f>
        <v/>
      </c>
      <c r="F63" s="4"/>
      <c r="G63" t="str">
        <f>IF(B63="","",IF(COUNTIF($D$2:$D$151,D63)&lt;5,"",IF(COUNTIF($D$2:D63,D63)&gt;7,"",MAX($G$2:G62)+1)))</f>
        <v/>
      </c>
    </row>
    <row r="64" spans="1:7" x14ac:dyDescent="0.25">
      <c r="A64" t="str">
        <f>IF(B64="","",IF(D64='Boys Rosters'!$B$2,COUNTIF($D$2:D64,'Boys Rosters'!$B$2)&amp;D64,IF(D64='Boys Rosters'!$G$2,COUNTIF($D$2:D64,'Boys Rosters'!$G$2)&amp;D64,COUNTIF($D$2:D64,'Boys Rosters'!$L$2)&amp;D64)))</f>
        <v/>
      </c>
      <c r="B64" t="str">
        <f>IF(COUNT('Boys Rosters'!$P$2:$P$151)&gt;COUNT($B$2:B63),B63+1,"")</f>
        <v/>
      </c>
      <c r="C64" t="str">
        <f>IF(B64="","",IF(COUNT('Boys Rosters'!$Q$2:$Q$151)=0,"",VLOOKUP(B64,'Boys Rosters'!$P$2:$T$151,2,FALSE)))</f>
        <v/>
      </c>
      <c r="D64" t="str">
        <f>IF(B64="","",IF(COUNTA('Boys Rosters'!$S$2:$S$151)=0,"",IF(VLOOKUP(B64,'Boys Rosters'!$P$2:$T$151,4,FALSE)="","",VLOOKUP(B64,'Boys Rosters'!$P$2:$T$151,4,FALSE))))</f>
        <v/>
      </c>
      <c r="E64" t="str">
        <f>IF(B64="","",IF(COUNTA('Boys Rosters'!$S$2:$S$151)=0,"",IF(VLOOKUP(B64,'Boys Rosters'!$P$2:$T$151,3,FALSE)="","",VLOOKUP(B64,'Boys Rosters'!$P$2:$T$151,3,FALSE))))</f>
        <v/>
      </c>
      <c r="F64" s="4"/>
      <c r="G64" t="str">
        <f>IF(B64="","",IF(COUNTIF($D$2:$D$151,D64)&lt;5,"",IF(COUNTIF($D$2:D64,D64)&gt;7,"",MAX($G$2:G63)+1)))</f>
        <v/>
      </c>
    </row>
    <row r="65" spans="1:7" x14ac:dyDescent="0.25">
      <c r="A65" t="str">
        <f>IF(B65="","",IF(D65='Boys Rosters'!$B$2,COUNTIF($D$2:D65,'Boys Rosters'!$B$2)&amp;D65,IF(D65='Boys Rosters'!$G$2,COUNTIF($D$2:D65,'Boys Rosters'!$G$2)&amp;D65,COUNTIF($D$2:D65,'Boys Rosters'!$L$2)&amp;D65)))</f>
        <v/>
      </c>
      <c r="B65" t="str">
        <f>IF(COUNT('Boys Rosters'!$P$2:$P$151)&gt;COUNT($B$2:B64),B64+1,"")</f>
        <v/>
      </c>
      <c r="C65" t="str">
        <f>IF(B65="","",IF(COUNT('Boys Rosters'!$Q$2:$Q$151)=0,"",VLOOKUP(B65,'Boys Rosters'!$P$2:$T$151,2,FALSE)))</f>
        <v/>
      </c>
      <c r="D65" t="str">
        <f>IF(B65="","",IF(COUNTA('Boys Rosters'!$S$2:$S$151)=0,"",IF(VLOOKUP(B65,'Boys Rosters'!$P$2:$T$151,4,FALSE)="","",VLOOKUP(B65,'Boys Rosters'!$P$2:$T$151,4,FALSE))))</f>
        <v/>
      </c>
      <c r="E65" t="str">
        <f>IF(B65="","",IF(COUNTA('Boys Rosters'!$S$2:$S$151)=0,"",IF(VLOOKUP(B65,'Boys Rosters'!$P$2:$T$151,3,FALSE)="","",VLOOKUP(B65,'Boys Rosters'!$P$2:$T$151,3,FALSE))))</f>
        <v/>
      </c>
      <c r="F65" s="4"/>
      <c r="G65" t="str">
        <f>IF(B65="","",IF(COUNTIF($D$2:$D$151,D65)&lt;5,"",IF(COUNTIF($D$2:D65,D65)&gt;7,"",MAX($G$2:G64)+1)))</f>
        <v/>
      </c>
    </row>
    <row r="66" spans="1:7" x14ac:dyDescent="0.25">
      <c r="A66" t="str">
        <f>IF(B66="","",IF(D66='Boys Rosters'!$B$2,COUNTIF($D$2:D66,'Boys Rosters'!$B$2)&amp;D66,IF(D66='Boys Rosters'!$G$2,COUNTIF($D$2:D66,'Boys Rosters'!$G$2)&amp;D66,COUNTIF($D$2:D66,'Boys Rosters'!$L$2)&amp;D66)))</f>
        <v/>
      </c>
      <c r="B66" t="str">
        <f>IF(COUNT('Boys Rosters'!$P$2:$P$151)&gt;COUNT($B$2:B65),B65+1,"")</f>
        <v/>
      </c>
      <c r="C66" t="str">
        <f>IF(B66="","",IF(COUNT('Boys Rosters'!$Q$2:$Q$151)=0,"",VLOOKUP(B66,'Boys Rosters'!$P$2:$T$151,2,FALSE)))</f>
        <v/>
      </c>
      <c r="D66" t="str">
        <f>IF(B66="","",IF(COUNTA('Boys Rosters'!$S$2:$S$151)=0,"",IF(VLOOKUP(B66,'Boys Rosters'!$P$2:$T$151,4,FALSE)="","",VLOOKUP(B66,'Boys Rosters'!$P$2:$T$151,4,FALSE))))</f>
        <v/>
      </c>
      <c r="E66" t="str">
        <f>IF(B66="","",IF(COUNTA('Boys Rosters'!$S$2:$S$151)=0,"",IF(VLOOKUP(B66,'Boys Rosters'!$P$2:$T$151,3,FALSE)="","",VLOOKUP(B66,'Boys Rosters'!$P$2:$T$151,3,FALSE))))</f>
        <v/>
      </c>
      <c r="F66" s="4"/>
      <c r="G66" t="str">
        <f>IF(B66="","",IF(COUNTIF($D$2:$D$151,D66)&lt;5,"",IF(COUNTIF($D$2:D66,D66)&gt;7,"",MAX($G$2:G65)+1)))</f>
        <v/>
      </c>
    </row>
    <row r="67" spans="1:7" x14ac:dyDescent="0.25">
      <c r="A67" t="str">
        <f>IF(B67="","",IF(D67='Boys Rosters'!$B$2,COUNTIF($D$2:D67,'Boys Rosters'!$B$2)&amp;D67,IF(D67='Boys Rosters'!$G$2,COUNTIF($D$2:D67,'Boys Rosters'!$G$2)&amp;D67,COUNTIF($D$2:D67,'Boys Rosters'!$L$2)&amp;D67)))</f>
        <v/>
      </c>
      <c r="B67" t="str">
        <f>IF(COUNT('Boys Rosters'!$P$2:$P$151)&gt;COUNT($B$2:B66),B66+1,"")</f>
        <v/>
      </c>
      <c r="C67" t="str">
        <f>IF(B67="","",IF(COUNT('Boys Rosters'!$Q$2:$Q$151)=0,"",VLOOKUP(B67,'Boys Rosters'!$P$2:$T$151,2,FALSE)))</f>
        <v/>
      </c>
      <c r="D67" t="str">
        <f>IF(B67="","",IF(COUNTA('Boys Rosters'!$S$2:$S$151)=0,"",IF(VLOOKUP(B67,'Boys Rosters'!$P$2:$T$151,4,FALSE)="","",VLOOKUP(B67,'Boys Rosters'!$P$2:$T$151,4,FALSE))))</f>
        <v/>
      </c>
      <c r="E67" t="str">
        <f>IF(B67="","",IF(COUNTA('Boys Rosters'!$S$2:$S$151)=0,"",IF(VLOOKUP(B67,'Boys Rosters'!$P$2:$T$151,3,FALSE)="","",VLOOKUP(B67,'Boys Rosters'!$P$2:$T$151,3,FALSE))))</f>
        <v/>
      </c>
      <c r="F67" s="4"/>
      <c r="G67" t="str">
        <f>IF(B67="","",IF(COUNTIF($D$2:$D$151,D67)&lt;5,"",IF(COUNTIF($D$2:D67,D67)&gt;7,"",MAX($G$2:G66)+1)))</f>
        <v/>
      </c>
    </row>
    <row r="68" spans="1:7" x14ac:dyDescent="0.25">
      <c r="A68" t="str">
        <f>IF(B68="","",IF(D68='Boys Rosters'!$B$2,COUNTIF($D$2:D68,'Boys Rosters'!$B$2)&amp;D68,IF(D68='Boys Rosters'!$G$2,COUNTIF($D$2:D68,'Boys Rosters'!$G$2)&amp;D68,COUNTIF($D$2:D68,'Boys Rosters'!$L$2)&amp;D68)))</f>
        <v/>
      </c>
      <c r="B68" t="str">
        <f>IF(COUNT('Boys Rosters'!$P$2:$P$151)&gt;COUNT($B$2:B67),B67+1,"")</f>
        <v/>
      </c>
      <c r="C68" t="str">
        <f>IF(B68="","",IF(COUNT('Boys Rosters'!$Q$2:$Q$151)=0,"",VLOOKUP(B68,'Boys Rosters'!$P$2:$T$151,2,FALSE)))</f>
        <v/>
      </c>
      <c r="D68" t="str">
        <f>IF(B68="","",IF(COUNTA('Boys Rosters'!$S$2:$S$151)=0,"",IF(VLOOKUP(B68,'Boys Rosters'!$P$2:$T$151,4,FALSE)="","",VLOOKUP(B68,'Boys Rosters'!$P$2:$T$151,4,FALSE))))</f>
        <v/>
      </c>
      <c r="E68" t="str">
        <f>IF(B68="","",IF(COUNTA('Boys Rosters'!$S$2:$S$151)=0,"",IF(VLOOKUP(B68,'Boys Rosters'!$P$2:$T$151,3,FALSE)="","",VLOOKUP(B68,'Boys Rosters'!$P$2:$T$151,3,FALSE))))</f>
        <v/>
      </c>
      <c r="F68" s="4"/>
      <c r="G68" t="str">
        <f>IF(B68="","",IF(COUNTIF($D$2:$D$151,D68)&lt;5,"",IF(COUNTIF($D$2:D68,D68)&gt;7,"",MAX($G$2:G67)+1)))</f>
        <v/>
      </c>
    </row>
    <row r="69" spans="1:7" x14ac:dyDescent="0.25">
      <c r="A69" t="str">
        <f>IF(B69="","",IF(D69='Boys Rosters'!$B$2,COUNTIF($D$2:D69,'Boys Rosters'!$B$2)&amp;D69,IF(D69='Boys Rosters'!$G$2,COUNTIF($D$2:D69,'Boys Rosters'!$G$2)&amp;D69,COUNTIF($D$2:D69,'Boys Rosters'!$L$2)&amp;D69)))</f>
        <v/>
      </c>
      <c r="B69" t="str">
        <f>IF(COUNT('Boys Rosters'!$P$2:$P$151)&gt;COUNT($B$2:B68),B68+1,"")</f>
        <v/>
      </c>
      <c r="C69" t="str">
        <f>IF(B69="","",IF(COUNT('Boys Rosters'!$Q$2:$Q$151)=0,"",VLOOKUP(B69,'Boys Rosters'!$P$2:$T$151,2,FALSE)))</f>
        <v/>
      </c>
      <c r="D69" t="str">
        <f>IF(B69="","",IF(COUNTA('Boys Rosters'!$S$2:$S$151)=0,"",IF(VLOOKUP(B69,'Boys Rosters'!$P$2:$T$151,4,FALSE)="","",VLOOKUP(B69,'Boys Rosters'!$P$2:$T$151,4,FALSE))))</f>
        <v/>
      </c>
      <c r="E69" t="str">
        <f>IF(B69="","",IF(COUNTA('Boys Rosters'!$S$2:$S$151)=0,"",IF(VLOOKUP(B69,'Boys Rosters'!$P$2:$T$151,3,FALSE)="","",VLOOKUP(B69,'Boys Rosters'!$P$2:$T$151,3,FALSE))))</f>
        <v/>
      </c>
      <c r="F69" s="4"/>
      <c r="G69" t="str">
        <f>IF(B69="","",IF(COUNTIF($D$2:$D$151,D69)&lt;5,"",IF(COUNTIF($D$2:D69,D69)&gt;7,"",MAX($G$2:G68)+1)))</f>
        <v/>
      </c>
    </row>
    <row r="70" spans="1:7" x14ac:dyDescent="0.25">
      <c r="A70" t="str">
        <f>IF(B70="","",IF(D70='Boys Rosters'!$B$2,COUNTIF($D$2:D70,'Boys Rosters'!$B$2)&amp;D70,IF(D70='Boys Rosters'!$G$2,COUNTIF($D$2:D70,'Boys Rosters'!$G$2)&amp;D70,COUNTIF($D$2:D70,'Boys Rosters'!$L$2)&amp;D70)))</f>
        <v/>
      </c>
      <c r="B70" t="str">
        <f>IF(COUNT('Boys Rosters'!$P$2:$P$151)&gt;COUNT($B$2:B69),B69+1,"")</f>
        <v/>
      </c>
      <c r="C70" t="str">
        <f>IF(B70="","",IF(COUNT('Boys Rosters'!$Q$2:$Q$151)=0,"",VLOOKUP(B70,'Boys Rosters'!$P$2:$T$151,2,FALSE)))</f>
        <v/>
      </c>
      <c r="D70" t="str">
        <f>IF(B70="","",IF(COUNTA('Boys Rosters'!$S$2:$S$151)=0,"",IF(VLOOKUP(B70,'Boys Rosters'!$P$2:$T$151,4,FALSE)="","",VLOOKUP(B70,'Boys Rosters'!$P$2:$T$151,4,FALSE))))</f>
        <v/>
      </c>
      <c r="E70" t="str">
        <f>IF(B70="","",IF(COUNTA('Boys Rosters'!$S$2:$S$151)=0,"",IF(VLOOKUP(B70,'Boys Rosters'!$P$2:$T$151,3,FALSE)="","",VLOOKUP(B70,'Boys Rosters'!$P$2:$T$151,3,FALSE))))</f>
        <v/>
      </c>
      <c r="F70" s="4"/>
      <c r="G70" t="str">
        <f>IF(B70="","",IF(COUNTIF($D$2:$D$151,D70)&lt;5,"",IF(COUNTIF($D$2:D70,D70)&gt;7,"",MAX($G$2:G69)+1)))</f>
        <v/>
      </c>
    </row>
    <row r="71" spans="1:7" x14ac:dyDescent="0.25">
      <c r="A71" t="str">
        <f>IF(B71="","",IF(D71='Boys Rosters'!$B$2,COUNTIF($D$2:D71,'Boys Rosters'!$B$2)&amp;D71,IF(D71='Boys Rosters'!$G$2,COUNTIF($D$2:D71,'Boys Rosters'!$G$2)&amp;D71,COUNTIF($D$2:D71,'Boys Rosters'!$L$2)&amp;D71)))</f>
        <v/>
      </c>
      <c r="B71" t="str">
        <f>IF(COUNT('Boys Rosters'!$P$2:$P$151)&gt;COUNT($B$2:B70),B70+1,"")</f>
        <v/>
      </c>
      <c r="C71" t="str">
        <f>IF(B71="","",IF(COUNT('Boys Rosters'!$Q$2:$Q$151)=0,"",VLOOKUP(B71,'Boys Rosters'!$P$2:$T$151,2,FALSE)))</f>
        <v/>
      </c>
      <c r="D71" t="str">
        <f>IF(B71="","",IF(COUNTA('Boys Rosters'!$S$2:$S$151)=0,"",IF(VLOOKUP(B71,'Boys Rosters'!$P$2:$T$151,4,FALSE)="","",VLOOKUP(B71,'Boys Rosters'!$P$2:$T$151,4,FALSE))))</f>
        <v/>
      </c>
      <c r="E71" t="str">
        <f>IF(B71="","",IF(COUNTA('Boys Rosters'!$S$2:$S$151)=0,"",IF(VLOOKUP(B71,'Boys Rosters'!$P$2:$T$151,3,FALSE)="","",VLOOKUP(B71,'Boys Rosters'!$P$2:$T$151,3,FALSE))))</f>
        <v/>
      </c>
      <c r="F71" s="4"/>
      <c r="G71" t="str">
        <f>IF(B71="","",IF(COUNTIF($D$2:$D$151,D71)&lt;5,"",IF(COUNTIF($D$2:D71,D71)&gt;7,"",MAX($G$2:G70)+1)))</f>
        <v/>
      </c>
    </row>
    <row r="72" spans="1:7" x14ac:dyDescent="0.25">
      <c r="A72" t="str">
        <f>IF(B72="","",IF(D72='Boys Rosters'!$B$2,COUNTIF($D$2:D72,'Boys Rosters'!$B$2)&amp;D72,IF(D72='Boys Rosters'!$G$2,COUNTIF($D$2:D72,'Boys Rosters'!$G$2)&amp;D72,COUNTIF($D$2:D72,'Boys Rosters'!$L$2)&amp;D72)))</f>
        <v/>
      </c>
      <c r="B72" t="str">
        <f>IF(COUNT('Boys Rosters'!$P$2:$P$151)&gt;COUNT($B$2:B71),B71+1,"")</f>
        <v/>
      </c>
      <c r="C72" t="str">
        <f>IF(B72="","",IF(COUNT('Boys Rosters'!$Q$2:$Q$151)=0,"",VLOOKUP(B72,'Boys Rosters'!$P$2:$T$151,2,FALSE)))</f>
        <v/>
      </c>
      <c r="D72" t="str">
        <f>IF(B72="","",IF(COUNTA('Boys Rosters'!$S$2:$S$151)=0,"",IF(VLOOKUP(B72,'Boys Rosters'!$P$2:$T$151,4,FALSE)="","",VLOOKUP(B72,'Boys Rosters'!$P$2:$T$151,4,FALSE))))</f>
        <v/>
      </c>
      <c r="E72" t="str">
        <f>IF(B72="","",IF(COUNTA('Boys Rosters'!$S$2:$S$151)=0,"",IF(VLOOKUP(B72,'Boys Rosters'!$P$2:$T$151,3,FALSE)="","",VLOOKUP(B72,'Boys Rosters'!$P$2:$T$151,3,FALSE))))</f>
        <v/>
      </c>
      <c r="F72" s="4"/>
      <c r="G72" t="str">
        <f>IF(B72="","",IF(COUNTIF($D$2:$D$151,D72)&lt;5,"",IF(COUNTIF($D$2:D72,D72)&gt;7,"",MAX($G$2:G71)+1)))</f>
        <v/>
      </c>
    </row>
    <row r="73" spans="1:7" x14ac:dyDescent="0.25">
      <c r="A73" t="str">
        <f>IF(B73="","",IF(D73='Boys Rosters'!$B$2,COUNTIF($D$2:D73,'Boys Rosters'!$B$2)&amp;D73,IF(D73='Boys Rosters'!$G$2,COUNTIF($D$2:D73,'Boys Rosters'!$G$2)&amp;D73,COUNTIF($D$2:D73,'Boys Rosters'!$L$2)&amp;D73)))</f>
        <v/>
      </c>
      <c r="B73" t="str">
        <f>IF(COUNT('Boys Rosters'!$P$2:$P$151)&gt;COUNT($B$2:B72),B72+1,"")</f>
        <v/>
      </c>
      <c r="C73" t="str">
        <f>IF(B73="","",IF(COUNT('Boys Rosters'!$Q$2:$Q$151)=0,"",VLOOKUP(B73,'Boys Rosters'!$P$2:$T$151,2,FALSE)))</f>
        <v/>
      </c>
      <c r="D73" t="str">
        <f>IF(B73="","",IF(COUNTA('Boys Rosters'!$S$2:$S$151)=0,"",IF(VLOOKUP(B73,'Boys Rosters'!$P$2:$T$151,4,FALSE)="","",VLOOKUP(B73,'Boys Rosters'!$P$2:$T$151,4,FALSE))))</f>
        <v/>
      </c>
      <c r="E73" t="str">
        <f>IF(B73="","",IF(COUNTA('Boys Rosters'!$S$2:$S$151)=0,"",IF(VLOOKUP(B73,'Boys Rosters'!$P$2:$T$151,3,FALSE)="","",VLOOKUP(B73,'Boys Rosters'!$P$2:$T$151,3,FALSE))))</f>
        <v/>
      </c>
      <c r="F73" s="4"/>
      <c r="G73" t="str">
        <f>IF(B73="","",IF(COUNTIF($D$2:$D$151,D73)&lt;5,"",IF(COUNTIF($D$2:D73,D73)&gt;7,"",MAX($G$2:G72)+1)))</f>
        <v/>
      </c>
    </row>
    <row r="74" spans="1:7" x14ac:dyDescent="0.25">
      <c r="A74" t="str">
        <f>IF(B74="","",IF(D74='Boys Rosters'!$B$2,COUNTIF($D$2:D74,'Boys Rosters'!$B$2)&amp;D74,IF(D74='Boys Rosters'!$G$2,COUNTIF($D$2:D74,'Boys Rosters'!$G$2)&amp;D74,COUNTIF($D$2:D74,'Boys Rosters'!$L$2)&amp;D74)))</f>
        <v/>
      </c>
      <c r="B74" t="str">
        <f>IF(COUNT('Boys Rosters'!$P$2:$P$151)&gt;COUNT($B$2:B73),B73+1,"")</f>
        <v/>
      </c>
      <c r="C74" t="str">
        <f>IF(B74="","",IF(COUNT('Boys Rosters'!$Q$2:$Q$151)=0,"",VLOOKUP(B74,'Boys Rosters'!$P$2:$T$151,2,FALSE)))</f>
        <v/>
      </c>
      <c r="D74" t="str">
        <f>IF(B74="","",IF(COUNTA('Boys Rosters'!$S$2:$S$151)=0,"",IF(VLOOKUP(B74,'Boys Rosters'!$P$2:$T$151,4,FALSE)="","",VLOOKUP(B74,'Boys Rosters'!$P$2:$T$151,4,FALSE))))</f>
        <v/>
      </c>
      <c r="E74" t="str">
        <f>IF(B74="","",IF(COUNTA('Boys Rosters'!$S$2:$S$151)=0,"",IF(VLOOKUP(B74,'Boys Rosters'!$P$2:$T$151,3,FALSE)="","",VLOOKUP(B74,'Boys Rosters'!$P$2:$T$151,3,FALSE))))</f>
        <v/>
      </c>
      <c r="F74" s="4"/>
      <c r="G74" t="str">
        <f>IF(B74="","",IF(COUNTIF($D$2:$D$151,D74)&lt;5,"",IF(COUNTIF($D$2:D74,D74)&gt;7,"",MAX($G$2:G73)+1)))</f>
        <v/>
      </c>
    </row>
    <row r="75" spans="1:7" x14ac:dyDescent="0.25">
      <c r="A75" t="str">
        <f>IF(B75="","",IF(D75='Boys Rosters'!$B$2,COUNTIF($D$2:D75,'Boys Rosters'!$B$2)&amp;D75,IF(D75='Boys Rosters'!$G$2,COUNTIF($D$2:D75,'Boys Rosters'!$G$2)&amp;D75,COUNTIF($D$2:D75,'Boys Rosters'!$L$2)&amp;D75)))</f>
        <v/>
      </c>
      <c r="B75" t="str">
        <f>IF(COUNT('Boys Rosters'!$P$2:$P$151)&gt;COUNT($B$2:B74),B74+1,"")</f>
        <v/>
      </c>
      <c r="C75" t="str">
        <f>IF(B75="","",IF(COUNT('Boys Rosters'!$Q$2:$Q$151)=0,"",VLOOKUP(B75,'Boys Rosters'!$P$2:$T$151,2,FALSE)))</f>
        <v/>
      </c>
      <c r="D75" t="str">
        <f>IF(B75="","",IF(COUNTA('Boys Rosters'!$S$2:$S$151)=0,"",IF(VLOOKUP(B75,'Boys Rosters'!$P$2:$T$151,4,FALSE)="","",VLOOKUP(B75,'Boys Rosters'!$P$2:$T$151,4,FALSE))))</f>
        <v/>
      </c>
      <c r="E75" t="str">
        <f>IF(B75="","",IF(COUNTA('Boys Rosters'!$S$2:$S$151)=0,"",IF(VLOOKUP(B75,'Boys Rosters'!$P$2:$T$151,3,FALSE)="","",VLOOKUP(B75,'Boys Rosters'!$P$2:$T$151,3,FALSE))))</f>
        <v/>
      </c>
      <c r="F75" s="4"/>
      <c r="G75" t="str">
        <f>IF(B75="","",IF(COUNTIF($D$2:$D$151,D75)&lt;5,"",IF(COUNTIF($D$2:D75,D75)&gt;7,"",MAX($G$2:G74)+1)))</f>
        <v/>
      </c>
    </row>
    <row r="76" spans="1:7" x14ac:dyDescent="0.25">
      <c r="A76" t="str">
        <f>IF(B76="","",IF(D76='Boys Rosters'!$B$2,COUNTIF($D$2:D76,'Boys Rosters'!$B$2)&amp;D76,IF(D76='Boys Rosters'!$G$2,COUNTIF($D$2:D76,'Boys Rosters'!$G$2)&amp;D76,COUNTIF($D$2:D76,'Boys Rosters'!$L$2)&amp;D76)))</f>
        <v/>
      </c>
      <c r="B76" t="str">
        <f>IF(COUNT('Boys Rosters'!$P$2:$P$151)&gt;COUNT($B$2:B75),B75+1,"")</f>
        <v/>
      </c>
      <c r="C76" t="str">
        <f>IF(B76="","",IF(COUNT('Boys Rosters'!$Q$2:$Q$151)=0,"",VLOOKUP(B76,'Boys Rosters'!$P$2:$T$151,2,FALSE)))</f>
        <v/>
      </c>
      <c r="D76" t="str">
        <f>IF(B76="","",IF(COUNTA('Boys Rosters'!$S$2:$S$151)=0,"",IF(VLOOKUP(B76,'Boys Rosters'!$P$2:$T$151,4,FALSE)="","",VLOOKUP(B76,'Boys Rosters'!$P$2:$T$151,4,FALSE))))</f>
        <v/>
      </c>
      <c r="E76" t="str">
        <f>IF(B76="","",IF(COUNTA('Boys Rosters'!$S$2:$S$151)=0,"",IF(VLOOKUP(B76,'Boys Rosters'!$P$2:$T$151,3,FALSE)="","",VLOOKUP(B76,'Boys Rosters'!$P$2:$T$151,3,FALSE))))</f>
        <v/>
      </c>
      <c r="F76" s="4"/>
      <c r="G76" t="str">
        <f>IF(B76="","",IF(COUNTIF($D$2:$D$151,D76)&lt;5,"",IF(COUNTIF($D$2:D76,D76)&gt;7,"",MAX($G$2:G75)+1)))</f>
        <v/>
      </c>
    </row>
    <row r="77" spans="1:7" x14ac:dyDescent="0.25">
      <c r="A77" t="str">
        <f>IF(B77="","",IF(D77='Boys Rosters'!$B$2,COUNTIF($D$2:D77,'Boys Rosters'!$B$2)&amp;D77,IF(D77='Boys Rosters'!$G$2,COUNTIF($D$2:D77,'Boys Rosters'!$G$2)&amp;D77,COUNTIF($D$2:D77,'Boys Rosters'!$L$2)&amp;D77)))</f>
        <v/>
      </c>
      <c r="B77" t="str">
        <f>IF(COUNT('Boys Rosters'!$P$2:$P$151)&gt;COUNT($B$2:B76),B76+1,"")</f>
        <v/>
      </c>
      <c r="C77" t="str">
        <f>IF(B77="","",IF(COUNT('Boys Rosters'!$Q$2:$Q$151)=0,"",VLOOKUP(B77,'Boys Rosters'!$P$2:$T$151,2,FALSE)))</f>
        <v/>
      </c>
      <c r="D77" t="str">
        <f>IF(B77="","",IF(COUNTA('Boys Rosters'!$S$2:$S$151)=0,"",IF(VLOOKUP(B77,'Boys Rosters'!$P$2:$T$151,4,FALSE)="","",VLOOKUP(B77,'Boys Rosters'!$P$2:$T$151,4,FALSE))))</f>
        <v/>
      </c>
      <c r="E77" t="str">
        <f>IF(B77="","",IF(COUNTA('Boys Rosters'!$S$2:$S$151)=0,"",IF(VLOOKUP(B77,'Boys Rosters'!$P$2:$T$151,3,FALSE)="","",VLOOKUP(B77,'Boys Rosters'!$P$2:$T$151,3,FALSE))))</f>
        <v/>
      </c>
      <c r="F77" s="4"/>
      <c r="G77" t="str">
        <f>IF(B77="","",IF(COUNTIF($D$2:$D$151,D77)&lt;5,"",IF(COUNTIF($D$2:D77,D77)&gt;7,"",MAX($G$2:G76)+1)))</f>
        <v/>
      </c>
    </row>
    <row r="78" spans="1:7" x14ac:dyDescent="0.25">
      <c r="A78" t="str">
        <f>IF(B78="","",IF(D78='Boys Rosters'!$B$2,COUNTIF($D$2:D78,'Boys Rosters'!$B$2)&amp;D78,IF(D78='Boys Rosters'!$G$2,COUNTIF($D$2:D78,'Boys Rosters'!$G$2)&amp;D78,COUNTIF($D$2:D78,'Boys Rosters'!$L$2)&amp;D78)))</f>
        <v/>
      </c>
      <c r="B78" t="str">
        <f>IF(COUNT('Boys Rosters'!$P$2:$P$151)&gt;COUNT($B$2:B77),B77+1,"")</f>
        <v/>
      </c>
      <c r="C78" t="str">
        <f>IF(B78="","",IF(COUNT('Boys Rosters'!$Q$2:$Q$151)=0,"",VLOOKUP(B78,'Boys Rosters'!$P$2:$T$151,2,FALSE)))</f>
        <v/>
      </c>
      <c r="D78" t="str">
        <f>IF(B78="","",IF(COUNTA('Boys Rosters'!$S$2:$S$151)=0,"",IF(VLOOKUP(B78,'Boys Rosters'!$P$2:$T$151,4,FALSE)="","",VLOOKUP(B78,'Boys Rosters'!$P$2:$T$151,4,FALSE))))</f>
        <v/>
      </c>
      <c r="E78" t="str">
        <f>IF(B78="","",IF(COUNTA('Boys Rosters'!$S$2:$S$151)=0,"",IF(VLOOKUP(B78,'Boys Rosters'!$P$2:$T$151,3,FALSE)="","",VLOOKUP(B78,'Boys Rosters'!$P$2:$T$151,3,FALSE))))</f>
        <v/>
      </c>
      <c r="F78" s="4"/>
      <c r="G78" t="str">
        <f>IF(B78="","",IF(COUNTIF($D$2:$D$151,D78)&lt;5,"",IF(COUNTIF($D$2:D78,D78)&gt;7,"",MAX($G$2:G77)+1)))</f>
        <v/>
      </c>
    </row>
    <row r="79" spans="1:7" x14ac:dyDescent="0.25">
      <c r="A79" t="str">
        <f>IF(B79="","",IF(D79='Boys Rosters'!$B$2,COUNTIF($D$2:D79,'Boys Rosters'!$B$2)&amp;D79,IF(D79='Boys Rosters'!$G$2,COUNTIF($D$2:D79,'Boys Rosters'!$G$2)&amp;D79,COUNTIF($D$2:D79,'Boys Rosters'!$L$2)&amp;D79)))</f>
        <v/>
      </c>
      <c r="B79" t="str">
        <f>IF(COUNT('Boys Rosters'!$P$2:$P$151)&gt;COUNT($B$2:B78),B78+1,"")</f>
        <v/>
      </c>
      <c r="C79" t="str">
        <f>IF(B79="","",IF(COUNT('Boys Rosters'!$Q$2:$Q$151)=0,"",VLOOKUP(B79,'Boys Rosters'!$P$2:$T$151,2,FALSE)))</f>
        <v/>
      </c>
      <c r="D79" t="str">
        <f>IF(B79="","",IF(COUNTA('Boys Rosters'!$S$2:$S$151)=0,"",IF(VLOOKUP(B79,'Boys Rosters'!$P$2:$T$151,4,FALSE)="","",VLOOKUP(B79,'Boys Rosters'!$P$2:$T$151,4,FALSE))))</f>
        <v/>
      </c>
      <c r="E79" t="str">
        <f>IF(B79="","",IF(COUNTA('Boys Rosters'!$S$2:$S$151)=0,"",IF(VLOOKUP(B79,'Boys Rosters'!$P$2:$T$151,3,FALSE)="","",VLOOKUP(B79,'Boys Rosters'!$P$2:$T$151,3,FALSE))))</f>
        <v/>
      </c>
      <c r="F79" s="4"/>
      <c r="G79" t="str">
        <f>IF(B79="","",IF(COUNTIF($D$2:$D$151,D79)&lt;5,"",IF(COUNTIF($D$2:D79,D79)&gt;7,"",MAX($G$2:G78)+1)))</f>
        <v/>
      </c>
    </row>
    <row r="80" spans="1:7" x14ac:dyDescent="0.25">
      <c r="A80" t="str">
        <f>IF(B80="","",IF(D80='Boys Rosters'!$B$2,COUNTIF($D$2:D80,'Boys Rosters'!$B$2)&amp;D80,IF(D80='Boys Rosters'!$G$2,COUNTIF($D$2:D80,'Boys Rosters'!$G$2)&amp;D80,COUNTIF($D$2:D80,'Boys Rosters'!$L$2)&amp;D80)))</f>
        <v/>
      </c>
      <c r="B80" t="str">
        <f>IF(COUNT('Boys Rosters'!$P$2:$P$151)&gt;COUNT($B$2:B79),B79+1,"")</f>
        <v/>
      </c>
      <c r="C80" t="str">
        <f>IF(B80="","",IF(COUNT('Boys Rosters'!$Q$2:$Q$151)=0,"",VLOOKUP(B80,'Boys Rosters'!$P$2:$T$151,2,FALSE)))</f>
        <v/>
      </c>
      <c r="D80" t="str">
        <f>IF(B80="","",IF(COUNTA('Boys Rosters'!$S$2:$S$151)=0,"",IF(VLOOKUP(B80,'Boys Rosters'!$P$2:$T$151,4,FALSE)="","",VLOOKUP(B80,'Boys Rosters'!$P$2:$T$151,4,FALSE))))</f>
        <v/>
      </c>
      <c r="E80" t="str">
        <f>IF(B80="","",IF(COUNTA('Boys Rosters'!$S$2:$S$151)=0,"",IF(VLOOKUP(B80,'Boys Rosters'!$P$2:$T$151,3,FALSE)="","",VLOOKUP(B80,'Boys Rosters'!$P$2:$T$151,3,FALSE))))</f>
        <v/>
      </c>
      <c r="F80" s="4"/>
      <c r="G80" t="str">
        <f>IF(B80="","",IF(COUNTIF($D$2:$D$151,D80)&lt;5,"",IF(COUNTIF($D$2:D80,D80)&gt;7,"",MAX($G$2:G79)+1)))</f>
        <v/>
      </c>
    </row>
    <row r="81" spans="1:7" x14ac:dyDescent="0.25">
      <c r="A81" t="str">
        <f>IF(B81="","",IF(D81='Boys Rosters'!$B$2,COUNTIF($D$2:D81,'Boys Rosters'!$B$2)&amp;D81,IF(D81='Boys Rosters'!$G$2,COUNTIF($D$2:D81,'Boys Rosters'!$G$2)&amp;D81,COUNTIF($D$2:D81,'Boys Rosters'!$L$2)&amp;D81)))</f>
        <v/>
      </c>
      <c r="B81" t="str">
        <f>IF(COUNT('Boys Rosters'!$P$2:$P$151)&gt;COUNT($B$2:B80),B80+1,"")</f>
        <v/>
      </c>
      <c r="C81" t="str">
        <f>IF(B81="","",IF(COUNT('Boys Rosters'!$Q$2:$Q$151)=0,"",VLOOKUP(B81,'Boys Rosters'!$P$2:$T$151,2,FALSE)))</f>
        <v/>
      </c>
      <c r="D81" t="str">
        <f>IF(B81="","",IF(COUNTA('Boys Rosters'!$S$2:$S$151)=0,"",IF(VLOOKUP(B81,'Boys Rosters'!$P$2:$T$151,4,FALSE)="","",VLOOKUP(B81,'Boys Rosters'!$P$2:$T$151,4,FALSE))))</f>
        <v/>
      </c>
      <c r="E81" t="str">
        <f>IF(B81="","",IF(COUNTA('Boys Rosters'!$S$2:$S$151)=0,"",IF(VLOOKUP(B81,'Boys Rosters'!$P$2:$T$151,3,FALSE)="","",VLOOKUP(B81,'Boys Rosters'!$P$2:$T$151,3,FALSE))))</f>
        <v/>
      </c>
      <c r="F81" s="4"/>
      <c r="G81" t="str">
        <f>IF(B81="","",IF(COUNTIF($D$2:$D$151,D81)&lt;5,"",IF(COUNTIF($D$2:D81,D81)&gt;7,"",MAX($G$2:G80)+1)))</f>
        <v/>
      </c>
    </row>
    <row r="82" spans="1:7" x14ac:dyDescent="0.25">
      <c r="A82" t="str">
        <f>IF(B82="","",IF(D82='Boys Rosters'!$B$2,COUNTIF($D$2:D82,'Boys Rosters'!$B$2)&amp;D82,IF(D82='Boys Rosters'!$G$2,COUNTIF($D$2:D82,'Boys Rosters'!$G$2)&amp;D82,COUNTIF($D$2:D82,'Boys Rosters'!$L$2)&amp;D82)))</f>
        <v/>
      </c>
      <c r="B82" t="str">
        <f>IF(COUNT('Boys Rosters'!$P$2:$P$151)&gt;COUNT($B$2:B81),B81+1,"")</f>
        <v/>
      </c>
      <c r="C82" t="str">
        <f>IF(B82="","",IF(COUNT('Boys Rosters'!$Q$2:$Q$151)=0,"",VLOOKUP(B82,'Boys Rosters'!$P$2:$T$151,2,FALSE)))</f>
        <v/>
      </c>
      <c r="D82" t="str">
        <f>IF(B82="","",IF(COUNTA('Boys Rosters'!$S$2:$S$151)=0,"",IF(VLOOKUP(B82,'Boys Rosters'!$P$2:$T$151,4,FALSE)="","",VLOOKUP(B82,'Boys Rosters'!$P$2:$T$151,4,FALSE))))</f>
        <v/>
      </c>
      <c r="E82" t="str">
        <f>IF(B82="","",IF(COUNTA('Boys Rosters'!$S$2:$S$151)=0,"",IF(VLOOKUP(B82,'Boys Rosters'!$P$2:$T$151,3,FALSE)="","",VLOOKUP(B82,'Boys Rosters'!$P$2:$T$151,3,FALSE))))</f>
        <v/>
      </c>
      <c r="F82" s="4"/>
      <c r="G82" t="str">
        <f>IF(B82="","",IF(COUNTIF($D$2:$D$151,D82)&lt;5,"",IF(COUNTIF($D$2:D82,D82)&gt;7,"",MAX($G$2:G81)+1)))</f>
        <v/>
      </c>
    </row>
    <row r="83" spans="1:7" x14ac:dyDescent="0.25">
      <c r="A83" t="str">
        <f>IF(B83="","",IF(D83='Boys Rosters'!$B$2,COUNTIF($D$2:D83,'Boys Rosters'!$B$2)&amp;D83,IF(D83='Boys Rosters'!$G$2,COUNTIF($D$2:D83,'Boys Rosters'!$G$2)&amp;D83,COUNTIF($D$2:D83,'Boys Rosters'!$L$2)&amp;D83)))</f>
        <v/>
      </c>
      <c r="B83" t="str">
        <f>IF(COUNT('Boys Rosters'!$P$2:$P$151)&gt;COUNT($B$2:B82),B82+1,"")</f>
        <v/>
      </c>
      <c r="C83" t="str">
        <f>IF(B83="","",IF(COUNT('Boys Rosters'!$Q$2:$Q$151)=0,"",VLOOKUP(B83,'Boys Rosters'!$P$2:$T$151,2,FALSE)))</f>
        <v/>
      </c>
      <c r="D83" t="str">
        <f>IF(B83="","",IF(COUNTA('Boys Rosters'!$S$2:$S$151)=0,"",IF(VLOOKUP(B83,'Boys Rosters'!$P$2:$T$151,4,FALSE)="","",VLOOKUP(B83,'Boys Rosters'!$P$2:$T$151,4,FALSE))))</f>
        <v/>
      </c>
      <c r="E83" t="str">
        <f>IF(B83="","",IF(COUNTA('Boys Rosters'!$S$2:$S$151)=0,"",IF(VLOOKUP(B83,'Boys Rosters'!$P$2:$T$151,3,FALSE)="","",VLOOKUP(B83,'Boys Rosters'!$P$2:$T$151,3,FALSE))))</f>
        <v/>
      </c>
      <c r="F83" s="4"/>
      <c r="G83" t="str">
        <f>IF(B83="","",IF(COUNTIF($D$2:$D$151,D83)&lt;5,"",IF(COUNTIF($D$2:D83,D83)&gt;7,"",MAX($G$2:G82)+1)))</f>
        <v/>
      </c>
    </row>
    <row r="84" spans="1:7" x14ac:dyDescent="0.25">
      <c r="A84" t="str">
        <f>IF(B84="","",IF(D84='Boys Rosters'!$B$2,COUNTIF($D$2:D84,'Boys Rosters'!$B$2)&amp;D84,IF(D84='Boys Rosters'!$G$2,COUNTIF($D$2:D84,'Boys Rosters'!$G$2)&amp;D84,COUNTIF($D$2:D84,'Boys Rosters'!$L$2)&amp;D84)))</f>
        <v/>
      </c>
      <c r="B84" t="str">
        <f>IF(COUNT('Boys Rosters'!$P$2:$P$151)&gt;COUNT($B$2:B83),B83+1,"")</f>
        <v/>
      </c>
      <c r="C84" t="str">
        <f>IF(B84="","",IF(COUNT('Boys Rosters'!$Q$2:$Q$151)=0,"",VLOOKUP(B84,'Boys Rosters'!$P$2:$T$151,2,FALSE)))</f>
        <v/>
      </c>
      <c r="D84" t="str">
        <f>IF(B84="","",IF(COUNTA('Boys Rosters'!$S$2:$S$151)=0,"",IF(VLOOKUP(B84,'Boys Rosters'!$P$2:$T$151,4,FALSE)="","",VLOOKUP(B84,'Boys Rosters'!$P$2:$T$151,4,FALSE))))</f>
        <v/>
      </c>
      <c r="E84" t="str">
        <f>IF(B84="","",IF(COUNTA('Boys Rosters'!$S$2:$S$151)=0,"",IF(VLOOKUP(B84,'Boys Rosters'!$P$2:$T$151,3,FALSE)="","",VLOOKUP(B84,'Boys Rosters'!$P$2:$T$151,3,FALSE))))</f>
        <v/>
      </c>
      <c r="F84" s="4"/>
      <c r="G84" t="str">
        <f>IF(B84="","",IF(COUNTIF($D$2:$D$151,D84)&lt;5,"",IF(COUNTIF($D$2:D84,D84)&gt;7,"",MAX($G$2:G83)+1)))</f>
        <v/>
      </c>
    </row>
    <row r="85" spans="1:7" x14ac:dyDescent="0.25">
      <c r="A85" t="str">
        <f>IF(B85="","",IF(D85='Boys Rosters'!$B$2,COUNTIF($D$2:D85,'Boys Rosters'!$B$2)&amp;D85,IF(D85='Boys Rosters'!$G$2,COUNTIF($D$2:D85,'Boys Rosters'!$G$2)&amp;D85,COUNTIF($D$2:D85,'Boys Rosters'!$L$2)&amp;D85)))</f>
        <v/>
      </c>
      <c r="B85" t="str">
        <f>IF(COUNT('Boys Rosters'!$P$2:$P$151)&gt;COUNT($B$2:B84),B84+1,"")</f>
        <v/>
      </c>
      <c r="C85" t="str">
        <f>IF(B85="","",IF(COUNT('Boys Rosters'!$Q$2:$Q$151)=0,"",VLOOKUP(B85,'Boys Rosters'!$P$2:$T$151,2,FALSE)))</f>
        <v/>
      </c>
      <c r="D85" t="str">
        <f>IF(B85="","",IF(COUNTA('Boys Rosters'!$S$2:$S$151)=0,"",IF(VLOOKUP(B85,'Boys Rosters'!$P$2:$T$151,4,FALSE)="","",VLOOKUP(B85,'Boys Rosters'!$P$2:$T$151,4,FALSE))))</f>
        <v/>
      </c>
      <c r="E85" t="str">
        <f>IF(B85="","",IF(COUNTA('Boys Rosters'!$S$2:$S$151)=0,"",IF(VLOOKUP(B85,'Boys Rosters'!$P$2:$T$151,3,FALSE)="","",VLOOKUP(B85,'Boys Rosters'!$P$2:$T$151,3,FALSE))))</f>
        <v/>
      </c>
      <c r="F85" s="4"/>
      <c r="G85" t="str">
        <f>IF(B85="","",IF(COUNTIF($D$2:$D$151,D85)&lt;5,"",IF(COUNTIF($D$2:D85,D85)&gt;7,"",MAX($G$2:G84)+1)))</f>
        <v/>
      </c>
    </row>
    <row r="86" spans="1:7" x14ac:dyDescent="0.25">
      <c r="A86" t="str">
        <f>IF(B86="","",IF(D86='Boys Rosters'!$B$2,COUNTIF($D$2:D86,'Boys Rosters'!$B$2)&amp;D86,IF(D86='Boys Rosters'!$G$2,COUNTIF($D$2:D86,'Boys Rosters'!$G$2)&amp;D86,COUNTIF($D$2:D86,'Boys Rosters'!$L$2)&amp;D86)))</f>
        <v/>
      </c>
      <c r="B86" t="str">
        <f>IF(COUNT('Boys Rosters'!$P$2:$P$151)&gt;COUNT($B$2:B85),B85+1,"")</f>
        <v/>
      </c>
      <c r="C86" t="str">
        <f>IF(B86="","",IF(COUNT('Boys Rosters'!$Q$2:$Q$151)=0,"",VLOOKUP(B86,'Boys Rosters'!$P$2:$T$151,2,FALSE)))</f>
        <v/>
      </c>
      <c r="D86" t="str">
        <f>IF(B86="","",IF(COUNTA('Boys Rosters'!$S$2:$S$151)=0,"",IF(VLOOKUP(B86,'Boys Rosters'!$P$2:$T$151,4,FALSE)="","",VLOOKUP(B86,'Boys Rosters'!$P$2:$T$151,4,FALSE))))</f>
        <v/>
      </c>
      <c r="E86" t="str">
        <f>IF(B86="","",IF(COUNTA('Boys Rosters'!$S$2:$S$151)=0,"",IF(VLOOKUP(B86,'Boys Rosters'!$P$2:$T$151,3,FALSE)="","",VLOOKUP(B86,'Boys Rosters'!$P$2:$T$151,3,FALSE))))</f>
        <v/>
      </c>
      <c r="F86" s="4"/>
      <c r="G86" t="str">
        <f>IF(B86="","",IF(COUNTIF($D$2:$D$151,D86)&lt;5,"",IF(COUNTIF($D$2:D86,D86)&gt;7,"",MAX($G$2:G85)+1)))</f>
        <v/>
      </c>
    </row>
    <row r="87" spans="1:7" x14ac:dyDescent="0.25">
      <c r="A87" t="str">
        <f>IF(B87="","",IF(D87='Boys Rosters'!$B$2,COUNTIF($D$2:D87,'Boys Rosters'!$B$2)&amp;D87,IF(D87='Boys Rosters'!$G$2,COUNTIF($D$2:D87,'Boys Rosters'!$G$2)&amp;D87,COUNTIF($D$2:D87,'Boys Rosters'!$L$2)&amp;D87)))</f>
        <v/>
      </c>
      <c r="B87" t="str">
        <f>IF(COUNT('Boys Rosters'!$P$2:$P$151)&gt;COUNT($B$2:B86),B86+1,"")</f>
        <v/>
      </c>
      <c r="C87" t="str">
        <f>IF(B87="","",IF(COUNT('Boys Rosters'!$Q$2:$Q$151)=0,"",VLOOKUP(B87,'Boys Rosters'!$P$2:$T$151,2,FALSE)))</f>
        <v/>
      </c>
      <c r="D87" t="str">
        <f>IF(B87="","",IF(COUNTA('Boys Rosters'!$S$2:$S$151)=0,"",IF(VLOOKUP(B87,'Boys Rosters'!$P$2:$T$151,4,FALSE)="","",VLOOKUP(B87,'Boys Rosters'!$P$2:$T$151,4,FALSE))))</f>
        <v/>
      </c>
      <c r="E87" t="str">
        <f>IF(B87="","",IF(COUNTA('Boys Rosters'!$S$2:$S$151)=0,"",IF(VLOOKUP(B87,'Boys Rosters'!$P$2:$T$151,3,FALSE)="","",VLOOKUP(B87,'Boys Rosters'!$P$2:$T$151,3,FALSE))))</f>
        <v/>
      </c>
      <c r="F87" s="4"/>
      <c r="G87" t="str">
        <f>IF(B87="","",IF(COUNTIF($D$2:$D$151,D87)&lt;5,"",IF(COUNTIF($D$2:D87,D87)&gt;7,"",MAX($G$2:G86)+1)))</f>
        <v/>
      </c>
    </row>
    <row r="88" spans="1:7" x14ac:dyDescent="0.25">
      <c r="A88" t="str">
        <f>IF(B88="","",IF(D88='Boys Rosters'!$B$2,COUNTIF($D$2:D88,'Boys Rosters'!$B$2)&amp;D88,IF(D88='Boys Rosters'!$G$2,COUNTIF($D$2:D88,'Boys Rosters'!$G$2)&amp;D88,COUNTIF($D$2:D88,'Boys Rosters'!$L$2)&amp;D88)))</f>
        <v/>
      </c>
      <c r="B88" t="str">
        <f>IF(COUNT('Boys Rosters'!$P$2:$P$151)&gt;COUNT($B$2:B87),B87+1,"")</f>
        <v/>
      </c>
      <c r="C88" t="str">
        <f>IF(B88="","",IF(COUNT('Boys Rosters'!$Q$2:$Q$151)=0,"",VLOOKUP(B88,'Boys Rosters'!$P$2:$T$151,2,FALSE)))</f>
        <v/>
      </c>
      <c r="D88" t="str">
        <f>IF(B88="","",IF(COUNTA('Boys Rosters'!$S$2:$S$151)=0,"",IF(VLOOKUP(B88,'Boys Rosters'!$P$2:$T$151,4,FALSE)="","",VLOOKUP(B88,'Boys Rosters'!$P$2:$T$151,4,FALSE))))</f>
        <v/>
      </c>
      <c r="E88" t="str">
        <f>IF(B88="","",IF(COUNTA('Boys Rosters'!$S$2:$S$151)=0,"",IF(VLOOKUP(B88,'Boys Rosters'!$P$2:$T$151,3,FALSE)="","",VLOOKUP(B88,'Boys Rosters'!$P$2:$T$151,3,FALSE))))</f>
        <v/>
      </c>
      <c r="F88" s="4"/>
      <c r="G88" t="str">
        <f>IF(B88="","",IF(COUNTIF($D$2:$D$151,D88)&lt;5,"",IF(COUNTIF($D$2:D88,D88)&gt;7,"",MAX($G$2:G87)+1)))</f>
        <v/>
      </c>
    </row>
    <row r="89" spans="1:7" x14ac:dyDescent="0.25">
      <c r="A89" t="str">
        <f>IF(B89="","",IF(D89='Boys Rosters'!$B$2,COUNTIF($D$2:D89,'Boys Rosters'!$B$2)&amp;D89,IF(D89='Boys Rosters'!$G$2,COUNTIF($D$2:D89,'Boys Rosters'!$G$2)&amp;D89,COUNTIF($D$2:D89,'Boys Rosters'!$L$2)&amp;D89)))</f>
        <v/>
      </c>
      <c r="B89" t="str">
        <f>IF(COUNT('Boys Rosters'!$P$2:$P$151)&gt;COUNT($B$2:B88),B88+1,"")</f>
        <v/>
      </c>
      <c r="C89" t="str">
        <f>IF(B89="","",IF(COUNT('Boys Rosters'!$Q$2:$Q$151)=0,"",VLOOKUP(B89,'Boys Rosters'!$P$2:$T$151,2,FALSE)))</f>
        <v/>
      </c>
      <c r="D89" t="str">
        <f>IF(B89="","",IF(COUNTA('Boys Rosters'!$S$2:$S$151)=0,"",IF(VLOOKUP(B89,'Boys Rosters'!$P$2:$T$151,4,FALSE)="","",VLOOKUP(B89,'Boys Rosters'!$P$2:$T$151,4,FALSE))))</f>
        <v/>
      </c>
      <c r="E89" t="str">
        <f>IF(B89="","",IF(COUNTA('Boys Rosters'!$S$2:$S$151)=0,"",IF(VLOOKUP(B89,'Boys Rosters'!$P$2:$T$151,3,FALSE)="","",VLOOKUP(B89,'Boys Rosters'!$P$2:$T$151,3,FALSE))))</f>
        <v/>
      </c>
      <c r="F89" s="4"/>
      <c r="G89" t="str">
        <f>IF(B89="","",IF(COUNTIF($D$2:$D$151,D89)&lt;5,"",IF(COUNTIF($D$2:D89,D89)&gt;7,"",MAX($G$2:G88)+1)))</f>
        <v/>
      </c>
    </row>
    <row r="90" spans="1:7" x14ac:dyDescent="0.25">
      <c r="A90" t="str">
        <f>IF(B90="","",IF(D90='Boys Rosters'!$B$2,COUNTIF($D$2:D90,'Boys Rosters'!$B$2)&amp;D90,IF(D90='Boys Rosters'!$G$2,COUNTIF($D$2:D90,'Boys Rosters'!$G$2)&amp;D90,COUNTIF($D$2:D90,'Boys Rosters'!$L$2)&amp;D90)))</f>
        <v/>
      </c>
      <c r="B90" t="str">
        <f>IF(COUNT('Boys Rosters'!$P$2:$P$151)&gt;COUNT($B$2:B89),B89+1,"")</f>
        <v/>
      </c>
      <c r="C90" t="str">
        <f>IF(B90="","",IF(COUNT('Boys Rosters'!$Q$2:$Q$151)=0,"",VLOOKUP(B90,'Boys Rosters'!$P$2:$T$151,2,FALSE)))</f>
        <v/>
      </c>
      <c r="D90" t="str">
        <f>IF(B90="","",IF(COUNTA('Boys Rosters'!$S$2:$S$151)=0,"",IF(VLOOKUP(B90,'Boys Rosters'!$P$2:$T$151,4,FALSE)="","",VLOOKUP(B90,'Boys Rosters'!$P$2:$T$151,4,FALSE))))</f>
        <v/>
      </c>
      <c r="E90" t="str">
        <f>IF(B90="","",IF(COUNTA('Boys Rosters'!$S$2:$S$151)=0,"",IF(VLOOKUP(B90,'Boys Rosters'!$P$2:$T$151,3,FALSE)="","",VLOOKUP(B90,'Boys Rosters'!$P$2:$T$151,3,FALSE))))</f>
        <v/>
      </c>
      <c r="F90" s="4"/>
      <c r="G90" t="str">
        <f>IF(B90="","",IF(COUNTIF($D$2:$D$151,D90)&lt;5,"",IF(COUNTIF($D$2:D90,D90)&gt;7,"",MAX($G$2:G89)+1)))</f>
        <v/>
      </c>
    </row>
    <row r="91" spans="1:7" x14ac:dyDescent="0.25">
      <c r="A91" t="str">
        <f>IF(B91="","",IF(D91='Boys Rosters'!$B$2,COUNTIF($D$2:D91,'Boys Rosters'!$B$2)&amp;D91,IF(D91='Boys Rosters'!$G$2,COUNTIF($D$2:D91,'Boys Rosters'!$G$2)&amp;D91,COUNTIF($D$2:D91,'Boys Rosters'!$L$2)&amp;D91)))</f>
        <v/>
      </c>
      <c r="B91" t="str">
        <f>IF(COUNT('Boys Rosters'!$P$2:$P$151)&gt;COUNT($B$2:B90),B90+1,"")</f>
        <v/>
      </c>
      <c r="C91" t="str">
        <f>IF(B91="","",IF(COUNT('Boys Rosters'!$Q$2:$Q$151)=0,"",VLOOKUP(B91,'Boys Rosters'!$P$2:$T$151,2,FALSE)))</f>
        <v/>
      </c>
      <c r="D91" t="str">
        <f>IF(B91="","",IF(COUNTA('Boys Rosters'!$S$2:$S$151)=0,"",IF(VLOOKUP(B91,'Boys Rosters'!$P$2:$T$151,4,FALSE)="","",VLOOKUP(B91,'Boys Rosters'!$P$2:$T$151,4,FALSE))))</f>
        <v/>
      </c>
      <c r="E91" t="str">
        <f>IF(B91="","",IF(COUNTA('Boys Rosters'!$S$2:$S$151)=0,"",IF(VLOOKUP(B91,'Boys Rosters'!$P$2:$T$151,3,FALSE)="","",VLOOKUP(B91,'Boys Rosters'!$P$2:$T$151,3,FALSE))))</f>
        <v/>
      </c>
      <c r="F91" s="4"/>
      <c r="G91" t="str">
        <f>IF(B91="","",IF(COUNTIF($D$2:$D$151,D91)&lt;5,"",IF(COUNTIF($D$2:D91,D91)&gt;7,"",MAX($G$2:G90)+1)))</f>
        <v/>
      </c>
    </row>
    <row r="92" spans="1:7" x14ac:dyDescent="0.25">
      <c r="A92" t="str">
        <f>IF(B92="","",IF(D92='Boys Rosters'!$B$2,COUNTIF($D$2:D92,'Boys Rosters'!$B$2)&amp;D92,IF(D92='Boys Rosters'!$G$2,COUNTIF($D$2:D92,'Boys Rosters'!$G$2)&amp;D92,COUNTIF($D$2:D92,'Boys Rosters'!$L$2)&amp;D92)))</f>
        <v/>
      </c>
      <c r="B92" t="str">
        <f>IF(COUNT('Boys Rosters'!$P$2:$P$151)&gt;COUNT($B$2:B91),B91+1,"")</f>
        <v/>
      </c>
      <c r="C92" t="str">
        <f>IF(B92="","",IF(COUNT('Boys Rosters'!$Q$2:$Q$151)=0,"",VLOOKUP(B92,'Boys Rosters'!$P$2:$T$151,2,FALSE)))</f>
        <v/>
      </c>
      <c r="D92" t="str">
        <f>IF(B92="","",IF(COUNTA('Boys Rosters'!$S$2:$S$151)=0,"",IF(VLOOKUP(B92,'Boys Rosters'!$P$2:$T$151,4,FALSE)="","",VLOOKUP(B92,'Boys Rosters'!$P$2:$T$151,4,FALSE))))</f>
        <v/>
      </c>
      <c r="E92" t="str">
        <f>IF(B92="","",IF(COUNTA('Boys Rosters'!$S$2:$S$151)=0,"",IF(VLOOKUP(B92,'Boys Rosters'!$P$2:$T$151,3,FALSE)="","",VLOOKUP(B92,'Boys Rosters'!$P$2:$T$151,3,FALSE))))</f>
        <v/>
      </c>
      <c r="F92" s="3"/>
      <c r="G92" t="str">
        <f>IF(B92="","",IF(COUNTIF($D$2:$D$151,D92)&lt;5,"",IF(COUNTIF($D$2:D92,D92)&gt;7,"",MAX($G$2:G91)+1)))</f>
        <v/>
      </c>
    </row>
    <row r="93" spans="1:7" x14ac:dyDescent="0.25">
      <c r="A93" t="str">
        <f>IF(B93="","",IF(D93='Boys Rosters'!$B$2,COUNTIF($D$2:D93,'Boys Rosters'!$B$2)&amp;D93,IF(D93='Boys Rosters'!$G$2,COUNTIF($D$2:D93,'Boys Rosters'!$G$2)&amp;D93,COUNTIF($D$2:D93,'Boys Rosters'!$L$2)&amp;D93)))</f>
        <v/>
      </c>
      <c r="B93" t="str">
        <f>IF(COUNT('Boys Rosters'!$P$2:$P$151)&gt;COUNT($B$2:B92),B92+1,"")</f>
        <v/>
      </c>
      <c r="C93" t="str">
        <f>IF(B93="","",IF(COUNT('Boys Rosters'!$Q$2:$Q$151)=0,"",VLOOKUP(B93,'Boys Rosters'!$P$2:$T$151,2,FALSE)))</f>
        <v/>
      </c>
      <c r="D93" t="str">
        <f>IF(B93="","",IF(COUNTA('Boys Rosters'!$S$2:$S$151)=0,"",IF(VLOOKUP(B93,'Boys Rosters'!$P$2:$T$151,4,FALSE)="","",VLOOKUP(B93,'Boys Rosters'!$P$2:$T$151,4,FALSE))))</f>
        <v/>
      </c>
      <c r="E93" t="str">
        <f>IF(B93="","",IF(COUNTA('Boys Rosters'!$S$2:$S$151)=0,"",IF(VLOOKUP(B93,'Boys Rosters'!$P$2:$T$151,3,FALSE)="","",VLOOKUP(B93,'Boys Rosters'!$P$2:$T$151,3,FALSE))))</f>
        <v/>
      </c>
      <c r="F93" s="3"/>
      <c r="G93" t="str">
        <f>IF(B93="","",IF(COUNTIF($D$2:$D$151,D93)&lt;5,"",IF(COUNTIF($D$2:D93,D93)&gt;7,"",MAX($G$2:G92)+1)))</f>
        <v/>
      </c>
    </row>
    <row r="94" spans="1:7" x14ac:dyDescent="0.25">
      <c r="A94" t="str">
        <f>IF(B94="","",IF(D94='Boys Rosters'!$B$2,COUNTIF($D$2:D94,'Boys Rosters'!$B$2)&amp;D94,IF(D94='Boys Rosters'!$G$2,COUNTIF($D$2:D94,'Boys Rosters'!$G$2)&amp;D94,COUNTIF($D$2:D94,'Boys Rosters'!$L$2)&amp;D94)))</f>
        <v/>
      </c>
      <c r="B94" t="str">
        <f>IF(COUNT('Boys Rosters'!$P$2:$P$151)&gt;COUNT($B$2:B93),B93+1,"")</f>
        <v/>
      </c>
      <c r="C94" t="str">
        <f>IF(B94="","",IF(COUNT('Boys Rosters'!$Q$2:$Q$151)=0,"",VLOOKUP(B94,'Boys Rosters'!$P$2:$T$151,2,FALSE)))</f>
        <v/>
      </c>
      <c r="D94" t="str">
        <f>IF(B94="","",IF(COUNTA('Boys Rosters'!$S$2:$S$151)=0,"",IF(VLOOKUP(B94,'Boys Rosters'!$P$2:$T$151,4,FALSE)="","",VLOOKUP(B94,'Boys Rosters'!$P$2:$T$151,4,FALSE))))</f>
        <v/>
      </c>
      <c r="E94" t="str">
        <f>IF(B94="","",IF(COUNTA('Boys Rosters'!$S$2:$S$151)=0,"",IF(VLOOKUP(B94,'Boys Rosters'!$P$2:$T$151,3,FALSE)="","",VLOOKUP(B94,'Boys Rosters'!$P$2:$T$151,3,FALSE))))</f>
        <v/>
      </c>
      <c r="F94" s="3"/>
      <c r="G94" t="str">
        <f>IF(B94="","",IF(COUNTIF($D$2:$D$151,D94)&lt;5,"",IF(COUNTIF($D$2:D94,D94)&gt;7,"",MAX($G$2:G93)+1)))</f>
        <v/>
      </c>
    </row>
    <row r="95" spans="1:7" x14ac:dyDescent="0.25">
      <c r="A95" t="str">
        <f>IF(B95="","",IF(D95='Boys Rosters'!$B$2,COUNTIF($D$2:D95,'Boys Rosters'!$B$2)&amp;D95,IF(D95='Boys Rosters'!$G$2,COUNTIF($D$2:D95,'Boys Rosters'!$G$2)&amp;D95,COUNTIF($D$2:D95,'Boys Rosters'!$L$2)&amp;D95)))</f>
        <v/>
      </c>
      <c r="B95" t="str">
        <f>IF(COUNT('Boys Rosters'!$P$2:$P$151)&gt;COUNT($B$2:B94),B94+1,"")</f>
        <v/>
      </c>
      <c r="C95" t="str">
        <f>IF(B95="","",IF(COUNT('Boys Rosters'!$Q$2:$Q$151)=0,"",VLOOKUP(B95,'Boys Rosters'!$P$2:$T$151,2,FALSE)))</f>
        <v/>
      </c>
      <c r="D95" t="str">
        <f>IF(B95="","",IF(COUNTA('Boys Rosters'!$S$2:$S$151)=0,"",IF(VLOOKUP(B95,'Boys Rosters'!$P$2:$T$151,4,FALSE)="","",VLOOKUP(B95,'Boys Rosters'!$P$2:$T$151,4,FALSE))))</f>
        <v/>
      </c>
      <c r="E95" t="str">
        <f>IF(B95="","",IF(COUNTA('Boys Rosters'!$S$2:$S$151)=0,"",IF(VLOOKUP(B95,'Boys Rosters'!$P$2:$T$151,3,FALSE)="","",VLOOKUP(B95,'Boys Rosters'!$P$2:$T$151,3,FALSE))))</f>
        <v/>
      </c>
      <c r="F95" s="3"/>
      <c r="G95" t="str">
        <f>IF(B95="","",IF(COUNTIF($D$2:$D$151,D95)&lt;5,"",IF(COUNTIF($D$2:D95,D95)&gt;7,"",MAX($G$2:G94)+1)))</f>
        <v/>
      </c>
    </row>
    <row r="96" spans="1:7" x14ac:dyDescent="0.25">
      <c r="A96" t="str">
        <f>IF(B96="","",IF(D96='Boys Rosters'!$B$2,COUNTIF($D$2:D96,'Boys Rosters'!$B$2)&amp;D96,IF(D96='Boys Rosters'!$G$2,COUNTIF($D$2:D96,'Boys Rosters'!$G$2)&amp;D96,COUNTIF($D$2:D96,'Boys Rosters'!$L$2)&amp;D96)))</f>
        <v/>
      </c>
      <c r="B96" t="str">
        <f>IF(COUNT('Boys Rosters'!$P$2:$P$151)&gt;COUNT($B$2:B95),B95+1,"")</f>
        <v/>
      </c>
      <c r="C96" t="str">
        <f>IF(B96="","",IF(COUNT('Boys Rosters'!$Q$2:$Q$151)=0,"",VLOOKUP(B96,'Boys Rosters'!$P$2:$T$151,2,FALSE)))</f>
        <v/>
      </c>
      <c r="D96" t="str">
        <f>IF(B96="","",IF(COUNTA('Boys Rosters'!$S$2:$S$151)=0,"",IF(VLOOKUP(B96,'Boys Rosters'!$P$2:$T$151,4,FALSE)="","",VLOOKUP(B96,'Boys Rosters'!$P$2:$T$151,4,FALSE))))</f>
        <v/>
      </c>
      <c r="E96" t="str">
        <f>IF(B96="","",IF(COUNTA('Boys Rosters'!$S$2:$S$151)=0,"",IF(VLOOKUP(B96,'Boys Rosters'!$P$2:$T$151,3,FALSE)="","",VLOOKUP(B96,'Boys Rosters'!$P$2:$T$151,3,FALSE))))</f>
        <v/>
      </c>
      <c r="F96" s="3"/>
      <c r="G96" t="str">
        <f>IF(B96="","",IF(COUNTIF($D$2:$D$151,D96)&lt;5,"",IF(COUNTIF($D$2:D96,D96)&gt;7,"",MAX($G$2:G95)+1)))</f>
        <v/>
      </c>
    </row>
    <row r="97" spans="1:7" x14ac:dyDescent="0.25">
      <c r="A97" t="str">
        <f>IF(B97="","",IF(D97='Boys Rosters'!$B$2,COUNTIF($D$2:D97,'Boys Rosters'!$B$2)&amp;D97,IF(D97='Boys Rosters'!$G$2,COUNTIF($D$2:D97,'Boys Rosters'!$G$2)&amp;D97,COUNTIF($D$2:D97,'Boys Rosters'!$L$2)&amp;D97)))</f>
        <v/>
      </c>
      <c r="B97" t="str">
        <f>IF(COUNT('Boys Rosters'!$P$2:$P$151)&gt;COUNT($B$2:B96),B96+1,"")</f>
        <v/>
      </c>
      <c r="C97" t="str">
        <f>IF(B97="","",IF(COUNT('Boys Rosters'!$Q$2:$Q$151)=0,"",VLOOKUP(B97,'Boys Rosters'!$P$2:$T$151,2,FALSE)))</f>
        <v/>
      </c>
      <c r="D97" t="str">
        <f>IF(B97="","",IF(COUNTA('Boys Rosters'!$S$2:$S$151)=0,"",IF(VLOOKUP(B97,'Boys Rosters'!$P$2:$T$151,4,FALSE)="","",VLOOKUP(B97,'Boys Rosters'!$P$2:$T$151,4,FALSE))))</f>
        <v/>
      </c>
      <c r="E97" t="str">
        <f>IF(B97="","",IF(COUNTA('Boys Rosters'!$S$2:$S$151)=0,"",IF(VLOOKUP(B97,'Boys Rosters'!$P$2:$T$151,3,FALSE)="","",VLOOKUP(B97,'Boys Rosters'!$P$2:$T$151,3,FALSE))))</f>
        <v/>
      </c>
      <c r="F97" s="3"/>
      <c r="G97" t="str">
        <f>IF(B97="","",IF(COUNTIF($D$2:$D$151,D97)&lt;5,"",IF(COUNTIF($D$2:D97,D97)&gt;7,"",MAX($G$2:G96)+1)))</f>
        <v/>
      </c>
    </row>
    <row r="98" spans="1:7" x14ac:dyDescent="0.25">
      <c r="A98" t="str">
        <f>IF(B98="","",IF(D98='Boys Rosters'!$B$2,COUNTIF($D$2:D98,'Boys Rosters'!$B$2)&amp;D98,IF(D98='Boys Rosters'!$G$2,COUNTIF($D$2:D98,'Boys Rosters'!$G$2)&amp;D98,COUNTIF($D$2:D98,'Boys Rosters'!$L$2)&amp;D98)))</f>
        <v/>
      </c>
      <c r="B98" t="str">
        <f>IF(COUNT('Boys Rosters'!$P$2:$P$151)&gt;COUNT($B$2:B97),B97+1,"")</f>
        <v/>
      </c>
      <c r="C98" t="str">
        <f>IF(B98="","",IF(COUNT('Boys Rosters'!$Q$2:$Q$151)=0,"",VLOOKUP(B98,'Boys Rosters'!$P$2:$T$151,2,FALSE)))</f>
        <v/>
      </c>
      <c r="D98" t="str">
        <f>IF(B98="","",IF(COUNTA('Boys Rosters'!$S$2:$S$151)=0,"",IF(VLOOKUP(B98,'Boys Rosters'!$P$2:$T$151,4,FALSE)="","",VLOOKUP(B98,'Boys Rosters'!$P$2:$T$151,4,FALSE))))</f>
        <v/>
      </c>
      <c r="E98" t="str">
        <f>IF(B98="","",IF(COUNTA('Boys Rosters'!$S$2:$S$151)=0,"",IF(VLOOKUP(B98,'Boys Rosters'!$P$2:$T$151,3,FALSE)="","",VLOOKUP(B98,'Boys Rosters'!$P$2:$T$151,3,FALSE))))</f>
        <v/>
      </c>
      <c r="F98" s="3"/>
      <c r="G98" t="str">
        <f>IF(B98="","",IF(COUNTIF($D$2:$D$151,D98)&lt;5,"",IF(COUNTIF($D$2:D98,D98)&gt;7,"",MAX($G$2:G97)+1)))</f>
        <v/>
      </c>
    </row>
    <row r="99" spans="1:7" x14ac:dyDescent="0.25">
      <c r="A99" t="str">
        <f>IF(B99="","",IF(D99='Boys Rosters'!$B$2,COUNTIF($D$2:D99,'Boys Rosters'!$B$2)&amp;D99,IF(D99='Boys Rosters'!$G$2,COUNTIF($D$2:D99,'Boys Rosters'!$G$2)&amp;D99,COUNTIF($D$2:D99,'Boys Rosters'!$L$2)&amp;D99)))</f>
        <v/>
      </c>
      <c r="B99" t="str">
        <f>IF(COUNT('Boys Rosters'!$P$2:$P$151)&gt;COUNT($B$2:B98),B98+1,"")</f>
        <v/>
      </c>
      <c r="C99" t="str">
        <f>IF(B99="","",IF(COUNT('Boys Rosters'!$Q$2:$Q$151)=0,"",VLOOKUP(B99,'Boys Rosters'!$P$2:$T$151,2,FALSE)))</f>
        <v/>
      </c>
      <c r="D99" t="str">
        <f>IF(B99="","",IF(COUNTA('Boys Rosters'!$S$2:$S$151)=0,"",IF(VLOOKUP(B99,'Boys Rosters'!$P$2:$T$151,4,FALSE)="","",VLOOKUP(B99,'Boys Rosters'!$P$2:$T$151,4,FALSE))))</f>
        <v/>
      </c>
      <c r="E99" t="str">
        <f>IF(B99="","",IF(COUNTA('Boys Rosters'!$S$2:$S$151)=0,"",IF(VLOOKUP(B99,'Boys Rosters'!$P$2:$T$151,3,FALSE)="","",VLOOKUP(B99,'Boys Rosters'!$P$2:$T$151,3,FALSE))))</f>
        <v/>
      </c>
      <c r="F99" s="3"/>
      <c r="G99" t="str">
        <f>IF(B99="","",IF(COUNTIF($D$2:$D$151,D99)&lt;5,"",IF(COUNTIF($D$2:D99,D99)&gt;7,"",MAX($G$2:G98)+1)))</f>
        <v/>
      </c>
    </row>
    <row r="100" spans="1:7" x14ac:dyDescent="0.25">
      <c r="A100" t="str">
        <f>IF(B100="","",IF(D100='Boys Rosters'!$B$2,COUNTIF($D$2:D100,'Boys Rosters'!$B$2)&amp;D100,IF(D100='Boys Rosters'!$G$2,COUNTIF($D$2:D100,'Boys Rosters'!$G$2)&amp;D100,COUNTIF($D$2:D100,'Boys Rosters'!$L$2)&amp;D100)))</f>
        <v/>
      </c>
      <c r="B100" t="str">
        <f>IF(COUNT('Boys Rosters'!$P$2:$P$151)&gt;COUNT($B$2:B99),B99+1,"")</f>
        <v/>
      </c>
      <c r="C100" t="str">
        <f>IF(B100="","",IF(COUNT('Boys Rosters'!$Q$2:$Q$151)=0,"",VLOOKUP(B100,'Boys Rosters'!$P$2:$T$151,2,FALSE)))</f>
        <v/>
      </c>
      <c r="D100" t="str">
        <f>IF(B100="","",IF(COUNTA('Boys Rosters'!$S$2:$S$151)=0,"",IF(VLOOKUP(B100,'Boys Rosters'!$P$2:$T$151,4,FALSE)="","",VLOOKUP(B100,'Boys Rosters'!$P$2:$T$151,4,FALSE))))</f>
        <v/>
      </c>
      <c r="E100" t="str">
        <f>IF(B100="","",IF(COUNTA('Boys Rosters'!$S$2:$S$151)=0,"",IF(VLOOKUP(B100,'Boys Rosters'!$P$2:$T$151,3,FALSE)="","",VLOOKUP(B100,'Boys Rosters'!$P$2:$T$151,3,FALSE))))</f>
        <v/>
      </c>
      <c r="F100" s="3"/>
      <c r="G100" t="str">
        <f>IF(B100="","",IF(COUNTIF($D$2:$D$151,D100)&lt;5,"",IF(COUNTIF($D$2:D100,D100)&gt;7,"",MAX($G$2:G99)+1)))</f>
        <v/>
      </c>
    </row>
    <row r="101" spans="1:7" x14ac:dyDescent="0.25">
      <c r="A101" t="str">
        <f>IF(B101="","",IF(D101='Boys Rosters'!$B$2,COUNTIF($D$2:D101,'Boys Rosters'!$B$2)&amp;D101,IF(D101='Boys Rosters'!$G$2,COUNTIF($D$2:D101,'Boys Rosters'!$G$2)&amp;D101,COUNTIF($D$2:D101,'Boys Rosters'!$L$2)&amp;D101)))</f>
        <v/>
      </c>
      <c r="B101" t="str">
        <f>IF(COUNT('Boys Rosters'!$P$2:$P$151)&gt;COUNT($B$2:B100),B100+1,"")</f>
        <v/>
      </c>
      <c r="C101" t="str">
        <f>IF(B101="","",IF(COUNT('Boys Rosters'!$Q$2:$Q$151)=0,"",VLOOKUP(B101,'Boys Rosters'!$P$2:$T$151,2,FALSE)))</f>
        <v/>
      </c>
      <c r="D101" t="str">
        <f>IF(B101="","",IF(COUNTA('Boys Rosters'!$S$2:$S$151)=0,"",IF(VLOOKUP(B101,'Boys Rosters'!$P$2:$T$151,4,FALSE)="","",VLOOKUP(B101,'Boys Rosters'!$P$2:$T$151,4,FALSE))))</f>
        <v/>
      </c>
      <c r="E101" t="str">
        <f>IF(B101="","",IF(COUNTA('Boys Rosters'!$S$2:$S$151)=0,"",IF(VLOOKUP(B101,'Boys Rosters'!$P$2:$T$151,3,FALSE)="","",VLOOKUP(B101,'Boys Rosters'!$P$2:$T$151,3,FALSE))))</f>
        <v/>
      </c>
      <c r="F101" s="3"/>
      <c r="G101" t="str">
        <f>IF(B101="","",IF(COUNTIF($D$2:$D$151,D101)&lt;5,"",IF(COUNTIF($D$2:D101,D101)&gt;7,"",MAX($G$2:G100)+1)))</f>
        <v/>
      </c>
    </row>
    <row r="102" spans="1:7" x14ac:dyDescent="0.25">
      <c r="A102" t="str">
        <f>IF(B102="","",IF(D102='Boys Rosters'!$B$2,COUNTIF($D$2:D102,'Boys Rosters'!$B$2)&amp;D102,IF(D102='Boys Rosters'!$G$2,COUNTIF($D$2:D102,'Boys Rosters'!$G$2)&amp;D102,COUNTIF($D$2:D102,'Boys Rosters'!$L$2)&amp;D102)))</f>
        <v/>
      </c>
      <c r="B102" t="str">
        <f>IF(COUNT('Boys Rosters'!$P$2:$P$151)&gt;COUNT($B$2:B101),B101+1,"")</f>
        <v/>
      </c>
      <c r="C102" t="str">
        <f>IF(B102="","",IF(COUNT('Boys Rosters'!$Q$2:$Q$151)=0,"",VLOOKUP(B102,'Boys Rosters'!$P$2:$T$151,2,FALSE)))</f>
        <v/>
      </c>
      <c r="D102" t="str">
        <f>IF(B102="","",IF(COUNTA('Boys Rosters'!$S$2:$S$151)=0,"",IF(VLOOKUP(B102,'Boys Rosters'!$P$2:$T$151,4,FALSE)="","",VLOOKUP(B102,'Boys Rosters'!$P$2:$T$151,4,FALSE))))</f>
        <v/>
      </c>
      <c r="E102" t="str">
        <f>IF(B102="","",IF(COUNTA('Boys Rosters'!$S$2:$S$151)=0,"",IF(VLOOKUP(B102,'Boys Rosters'!$P$2:$T$151,3,FALSE)="","",VLOOKUP(B102,'Boys Rosters'!$P$2:$T$151,3,FALSE))))</f>
        <v/>
      </c>
      <c r="F102" s="3"/>
      <c r="G102" t="str">
        <f>IF(B102="","",IF(COUNTIF($D$2:$D$151,D102)&lt;5,"",IF(COUNTIF($D$2:D102,D102)&gt;7,"",MAX($G$2:G101)+1)))</f>
        <v/>
      </c>
    </row>
    <row r="103" spans="1:7" x14ac:dyDescent="0.25">
      <c r="A103" t="str">
        <f>IF(B103="","",IF(D103='Boys Rosters'!$B$2,COUNTIF($D$2:D103,'Boys Rosters'!$B$2)&amp;D103,IF(D103='Boys Rosters'!$G$2,COUNTIF($D$2:D103,'Boys Rosters'!$G$2)&amp;D103,COUNTIF($D$2:D103,'Boys Rosters'!$L$2)&amp;D103)))</f>
        <v/>
      </c>
      <c r="B103" t="str">
        <f>IF(COUNT('Boys Rosters'!$P$2:$P$151)&gt;COUNT($B$2:B102),B102+1,"")</f>
        <v/>
      </c>
      <c r="C103" t="str">
        <f>IF(B103="","",IF(COUNT('Boys Rosters'!$Q$2:$Q$151)=0,"",VLOOKUP(B103,'Boys Rosters'!$P$2:$T$151,2,FALSE)))</f>
        <v/>
      </c>
      <c r="D103" t="str">
        <f>IF(B103="","",IF(COUNTA('Boys Rosters'!$S$2:$S$151)=0,"",IF(VLOOKUP(B103,'Boys Rosters'!$P$2:$T$151,4,FALSE)="","",VLOOKUP(B103,'Boys Rosters'!$P$2:$T$151,4,FALSE))))</f>
        <v/>
      </c>
      <c r="E103" t="str">
        <f>IF(B103="","",IF(COUNTA('Boys Rosters'!$S$2:$S$151)=0,"",IF(VLOOKUP(B103,'Boys Rosters'!$P$2:$T$151,3,FALSE)="","",VLOOKUP(B103,'Boys Rosters'!$P$2:$T$151,3,FALSE))))</f>
        <v/>
      </c>
      <c r="F103" s="3"/>
      <c r="G103" t="str">
        <f>IF(B103="","",IF(COUNTIF($D$2:$D$151,D103)&lt;5,"",IF(COUNTIF($D$2:D103,D103)&gt;7,"",MAX($G$2:G102)+1)))</f>
        <v/>
      </c>
    </row>
    <row r="104" spans="1:7" x14ac:dyDescent="0.25">
      <c r="A104" t="str">
        <f>IF(B104="","",IF(D104='Boys Rosters'!$B$2,COUNTIF($D$2:D104,'Boys Rosters'!$B$2)&amp;D104,IF(D104='Boys Rosters'!$G$2,COUNTIF($D$2:D104,'Boys Rosters'!$G$2)&amp;D104,COUNTIF($D$2:D104,'Boys Rosters'!$L$2)&amp;D104)))</f>
        <v/>
      </c>
      <c r="B104" t="str">
        <f>IF(COUNT('Boys Rosters'!$P$2:$P$151)&gt;COUNT($B$2:B103),B103+1,"")</f>
        <v/>
      </c>
      <c r="C104" t="str">
        <f>IF(B104="","",IF(COUNT('Boys Rosters'!$Q$2:$Q$151)=0,"",VLOOKUP(B104,'Boys Rosters'!$P$2:$T$151,2,FALSE)))</f>
        <v/>
      </c>
      <c r="D104" t="str">
        <f>IF(B104="","",IF(COUNTA('Boys Rosters'!$S$2:$S$151)=0,"",IF(VLOOKUP(B104,'Boys Rosters'!$P$2:$T$151,4,FALSE)="","",VLOOKUP(B104,'Boys Rosters'!$P$2:$T$151,4,FALSE))))</f>
        <v/>
      </c>
      <c r="E104" t="str">
        <f>IF(B104="","",IF(COUNTA('Boys Rosters'!$S$2:$S$151)=0,"",IF(VLOOKUP(B104,'Boys Rosters'!$P$2:$T$151,3,FALSE)="","",VLOOKUP(B104,'Boys Rosters'!$P$2:$T$151,3,FALSE))))</f>
        <v/>
      </c>
      <c r="F104" s="3"/>
      <c r="G104" t="str">
        <f>IF(B104="","",IF(COUNTIF($D$2:$D$151,D104)&lt;5,"",IF(COUNTIF($D$2:D104,D104)&gt;7,"",MAX($G$2:G103)+1)))</f>
        <v/>
      </c>
    </row>
    <row r="105" spans="1:7" x14ac:dyDescent="0.25">
      <c r="A105" t="str">
        <f>IF(B105="","",IF(D105='Boys Rosters'!$B$2,COUNTIF($D$2:D105,'Boys Rosters'!$B$2)&amp;D105,IF(D105='Boys Rosters'!$G$2,COUNTIF($D$2:D105,'Boys Rosters'!$G$2)&amp;D105,COUNTIF($D$2:D105,'Boys Rosters'!$L$2)&amp;D105)))</f>
        <v/>
      </c>
      <c r="B105" t="str">
        <f>IF(COUNT('Boys Rosters'!$P$2:$P$151)&gt;COUNT($B$2:B104),B104+1,"")</f>
        <v/>
      </c>
      <c r="C105" t="str">
        <f>IF(B105="","",IF(COUNT('Boys Rosters'!$Q$2:$Q$151)=0,"",VLOOKUP(B105,'Boys Rosters'!$P$2:$T$151,2,FALSE)))</f>
        <v/>
      </c>
      <c r="D105" t="str">
        <f>IF(B105="","",IF(COUNTA('Boys Rosters'!$S$2:$S$151)=0,"",IF(VLOOKUP(B105,'Boys Rosters'!$P$2:$T$151,4,FALSE)="","",VLOOKUP(B105,'Boys Rosters'!$P$2:$T$151,4,FALSE))))</f>
        <v/>
      </c>
      <c r="E105" t="str">
        <f>IF(B105="","",IF(COUNTA('Boys Rosters'!$S$2:$S$151)=0,"",IF(VLOOKUP(B105,'Boys Rosters'!$P$2:$T$151,3,FALSE)="","",VLOOKUP(B105,'Boys Rosters'!$P$2:$T$151,3,FALSE))))</f>
        <v/>
      </c>
      <c r="F105" s="3"/>
      <c r="G105" t="str">
        <f>IF(B105="","",IF(COUNTIF($D$2:$D$151,D105)&lt;5,"",IF(COUNTIF($D$2:D105,D105)&gt;7,"",MAX($G$2:G104)+1)))</f>
        <v/>
      </c>
    </row>
    <row r="106" spans="1:7" x14ac:dyDescent="0.25">
      <c r="A106" t="str">
        <f>IF(B106="","",IF(D106='Boys Rosters'!$B$2,COUNTIF($D$2:D106,'Boys Rosters'!$B$2)&amp;D106,IF(D106='Boys Rosters'!$G$2,COUNTIF($D$2:D106,'Boys Rosters'!$G$2)&amp;D106,COUNTIF($D$2:D106,'Boys Rosters'!$L$2)&amp;D106)))</f>
        <v/>
      </c>
      <c r="B106" t="str">
        <f>IF(COUNT('Boys Rosters'!$P$2:$P$151)&gt;COUNT($B$2:B105),B105+1,"")</f>
        <v/>
      </c>
      <c r="C106" t="str">
        <f>IF(B106="","",IF(COUNT('Boys Rosters'!$Q$2:$Q$151)=0,"",VLOOKUP(B106,'Boys Rosters'!$P$2:$T$151,2,FALSE)))</f>
        <v/>
      </c>
      <c r="D106" t="str">
        <f>IF(B106="","",IF(COUNTA('Boys Rosters'!$S$2:$S$151)=0,"",IF(VLOOKUP(B106,'Boys Rosters'!$P$2:$T$151,4,FALSE)="","",VLOOKUP(B106,'Boys Rosters'!$P$2:$T$151,4,FALSE))))</f>
        <v/>
      </c>
      <c r="E106" t="str">
        <f>IF(B106="","",IF(COUNTA('Boys Rosters'!$S$2:$S$151)=0,"",IF(VLOOKUP(B106,'Boys Rosters'!$P$2:$T$151,3,FALSE)="","",VLOOKUP(B106,'Boys Rosters'!$P$2:$T$151,3,FALSE))))</f>
        <v/>
      </c>
      <c r="F106" s="3"/>
      <c r="G106" t="str">
        <f>IF(B106="","",IF(COUNTIF($D$2:$D$151,D106)&lt;5,"",IF(COUNTIF($D$2:D106,D106)&gt;7,"",MAX($G$2:G105)+1)))</f>
        <v/>
      </c>
    </row>
    <row r="107" spans="1:7" x14ac:dyDescent="0.25">
      <c r="A107" t="str">
        <f>IF(B107="","",IF(D107='Boys Rosters'!$B$2,COUNTIF($D$2:D107,'Boys Rosters'!$B$2)&amp;D107,IF(D107='Boys Rosters'!$G$2,COUNTIF($D$2:D107,'Boys Rosters'!$G$2)&amp;D107,COUNTIF($D$2:D107,'Boys Rosters'!$L$2)&amp;D107)))</f>
        <v/>
      </c>
      <c r="B107" t="str">
        <f>IF(COUNT('Boys Rosters'!$P$2:$P$151)&gt;COUNT($B$2:B106),B106+1,"")</f>
        <v/>
      </c>
      <c r="C107" t="str">
        <f>IF(B107="","",IF(COUNT('Boys Rosters'!$Q$2:$Q$151)=0,"",VLOOKUP(B107,'Boys Rosters'!$P$2:$T$151,2,FALSE)))</f>
        <v/>
      </c>
      <c r="D107" t="str">
        <f>IF(B107="","",IF(COUNTA('Boys Rosters'!$S$2:$S$151)=0,"",IF(VLOOKUP(B107,'Boys Rosters'!$P$2:$T$151,4,FALSE)="","",VLOOKUP(B107,'Boys Rosters'!$P$2:$T$151,4,FALSE))))</f>
        <v/>
      </c>
      <c r="E107" t="str">
        <f>IF(B107="","",IF(COUNTA('Boys Rosters'!$S$2:$S$151)=0,"",IF(VLOOKUP(B107,'Boys Rosters'!$P$2:$T$151,3,FALSE)="","",VLOOKUP(B107,'Boys Rosters'!$P$2:$T$151,3,FALSE))))</f>
        <v/>
      </c>
      <c r="F107" s="3"/>
      <c r="G107" t="str">
        <f>IF(B107="","",IF(COUNTIF($D$2:$D$151,D107)&lt;5,"",IF(COUNTIF($D$2:D107,D107)&gt;7,"",MAX($G$2:G106)+1)))</f>
        <v/>
      </c>
    </row>
    <row r="108" spans="1:7" x14ac:dyDescent="0.25">
      <c r="A108" t="str">
        <f>IF(B108="","",IF(D108='Boys Rosters'!$B$2,COUNTIF($D$2:D108,'Boys Rosters'!$B$2)&amp;D108,IF(D108='Boys Rosters'!$G$2,COUNTIF($D$2:D108,'Boys Rosters'!$G$2)&amp;D108,COUNTIF($D$2:D108,'Boys Rosters'!$L$2)&amp;D108)))</f>
        <v/>
      </c>
      <c r="B108" t="str">
        <f>IF(COUNT('Boys Rosters'!$P$2:$P$151)&gt;COUNT($B$2:B107),B107+1,"")</f>
        <v/>
      </c>
      <c r="C108" t="str">
        <f>IF(B108="","",IF(COUNT('Boys Rosters'!$Q$2:$Q$151)=0,"",VLOOKUP(B108,'Boys Rosters'!$P$2:$T$151,2,FALSE)))</f>
        <v/>
      </c>
      <c r="D108" t="str">
        <f>IF(B108="","",IF(COUNTA('Boys Rosters'!$S$2:$S$151)=0,"",IF(VLOOKUP(B108,'Boys Rosters'!$P$2:$T$151,4,FALSE)="","",VLOOKUP(B108,'Boys Rosters'!$P$2:$T$151,4,FALSE))))</f>
        <v/>
      </c>
      <c r="E108" t="str">
        <f>IF(B108="","",IF(COUNTA('Boys Rosters'!$S$2:$S$151)=0,"",IF(VLOOKUP(B108,'Boys Rosters'!$P$2:$T$151,3,FALSE)="","",VLOOKUP(B108,'Boys Rosters'!$P$2:$T$151,3,FALSE))))</f>
        <v/>
      </c>
      <c r="F108" s="3"/>
      <c r="G108" t="str">
        <f>IF(B108="","",IF(COUNTIF($D$2:$D$151,D108)&lt;5,"",IF(COUNTIF($D$2:D108,D108)&gt;7,"",MAX($G$2:G107)+1)))</f>
        <v/>
      </c>
    </row>
    <row r="109" spans="1:7" x14ac:dyDescent="0.25">
      <c r="A109" t="str">
        <f>IF(B109="","",IF(D109='Boys Rosters'!$B$2,COUNTIF($D$2:D109,'Boys Rosters'!$B$2)&amp;D109,IF(D109='Boys Rosters'!$G$2,COUNTIF($D$2:D109,'Boys Rosters'!$G$2)&amp;D109,COUNTIF($D$2:D109,'Boys Rosters'!$L$2)&amp;D109)))</f>
        <v/>
      </c>
      <c r="B109" t="str">
        <f>IF(COUNT('Boys Rosters'!$P$2:$P$151)&gt;COUNT($B$2:B108),B108+1,"")</f>
        <v/>
      </c>
      <c r="C109" t="str">
        <f>IF(B109="","",IF(COUNT('Boys Rosters'!$Q$2:$Q$151)=0,"",VLOOKUP(B109,'Boys Rosters'!$P$2:$T$151,2,FALSE)))</f>
        <v/>
      </c>
      <c r="D109" t="str">
        <f>IF(B109="","",IF(COUNTA('Boys Rosters'!$S$2:$S$151)=0,"",IF(VLOOKUP(B109,'Boys Rosters'!$P$2:$T$151,4,FALSE)="","",VLOOKUP(B109,'Boys Rosters'!$P$2:$T$151,4,FALSE))))</f>
        <v/>
      </c>
      <c r="E109" t="str">
        <f>IF(B109="","",IF(COUNTA('Boys Rosters'!$S$2:$S$151)=0,"",IF(VLOOKUP(B109,'Boys Rosters'!$P$2:$T$151,3,FALSE)="","",VLOOKUP(B109,'Boys Rosters'!$P$2:$T$151,3,FALSE))))</f>
        <v/>
      </c>
      <c r="F109" s="3"/>
      <c r="G109" t="str">
        <f>IF(B109="","",IF(COUNTIF($D$2:$D$151,D109)&lt;5,"",IF(COUNTIF($D$2:D109,D109)&gt;7,"",MAX($G$2:G108)+1)))</f>
        <v/>
      </c>
    </row>
    <row r="110" spans="1:7" x14ac:dyDescent="0.25">
      <c r="A110" t="str">
        <f>IF(B110="","",IF(D110='Boys Rosters'!$B$2,COUNTIF($D$2:D110,'Boys Rosters'!$B$2)&amp;D110,IF(D110='Boys Rosters'!$G$2,COUNTIF($D$2:D110,'Boys Rosters'!$G$2)&amp;D110,COUNTIF($D$2:D110,'Boys Rosters'!$L$2)&amp;D110)))</f>
        <v/>
      </c>
      <c r="B110" t="str">
        <f>IF(COUNT('Boys Rosters'!$P$2:$P$151)&gt;COUNT($B$2:B109),B109+1,"")</f>
        <v/>
      </c>
      <c r="C110" t="str">
        <f>IF(B110="","",IF(COUNT('Boys Rosters'!$Q$2:$Q$151)=0,"",VLOOKUP(B110,'Boys Rosters'!$P$2:$T$151,2,FALSE)))</f>
        <v/>
      </c>
      <c r="D110" t="str">
        <f>IF(B110="","",IF(COUNTA('Boys Rosters'!$S$2:$S$151)=0,"",IF(VLOOKUP(B110,'Boys Rosters'!$P$2:$T$151,4,FALSE)="","",VLOOKUP(B110,'Boys Rosters'!$P$2:$T$151,4,FALSE))))</f>
        <v/>
      </c>
      <c r="E110" t="str">
        <f>IF(B110="","",IF(COUNTA('Boys Rosters'!$S$2:$S$151)=0,"",IF(VLOOKUP(B110,'Boys Rosters'!$P$2:$T$151,3,FALSE)="","",VLOOKUP(B110,'Boys Rosters'!$P$2:$T$151,3,FALSE))))</f>
        <v/>
      </c>
      <c r="F110" s="3"/>
      <c r="G110" t="str">
        <f>IF(B110="","",IF(COUNTIF($D$2:$D$151,D110)&lt;5,"",IF(COUNTIF($D$2:D110,D110)&gt;7,"",MAX($G$2:G109)+1)))</f>
        <v/>
      </c>
    </row>
    <row r="111" spans="1:7" x14ac:dyDescent="0.25">
      <c r="A111" t="str">
        <f>IF(B111="","",IF(D111='Boys Rosters'!$B$2,COUNTIF($D$2:D111,'Boys Rosters'!$B$2)&amp;D111,IF(D111='Boys Rosters'!$G$2,COUNTIF($D$2:D111,'Boys Rosters'!$G$2)&amp;D111,COUNTIF($D$2:D111,'Boys Rosters'!$L$2)&amp;D111)))</f>
        <v/>
      </c>
      <c r="B111" t="str">
        <f>IF(COUNT('Boys Rosters'!$P$2:$P$151)&gt;COUNT($B$2:B110),B110+1,"")</f>
        <v/>
      </c>
      <c r="C111" t="str">
        <f>IF(B111="","",IF(COUNT('Boys Rosters'!$Q$2:$Q$151)=0,"",VLOOKUP(B111,'Boys Rosters'!$P$2:$T$151,2,FALSE)))</f>
        <v/>
      </c>
      <c r="D111" t="str">
        <f>IF(B111="","",IF(COUNTA('Boys Rosters'!$S$2:$S$151)=0,"",IF(VLOOKUP(B111,'Boys Rosters'!$P$2:$T$151,4,FALSE)="","",VLOOKUP(B111,'Boys Rosters'!$P$2:$T$151,4,FALSE))))</f>
        <v/>
      </c>
      <c r="E111" t="str">
        <f>IF(B111="","",IF(COUNTA('Boys Rosters'!$S$2:$S$151)=0,"",IF(VLOOKUP(B111,'Boys Rosters'!$P$2:$T$151,3,FALSE)="","",VLOOKUP(B111,'Boys Rosters'!$P$2:$T$151,3,FALSE))))</f>
        <v/>
      </c>
      <c r="F111" s="3"/>
      <c r="G111" t="str">
        <f>IF(B111="","",IF(COUNTIF($D$2:$D$151,D111)&lt;5,"",IF(COUNTIF($D$2:D111,D111)&gt;7,"",MAX($G$2:G110)+1)))</f>
        <v/>
      </c>
    </row>
    <row r="112" spans="1:7" x14ac:dyDescent="0.25">
      <c r="A112" t="str">
        <f>IF(B112="","",IF(D112='Boys Rosters'!$B$2,COUNTIF($D$2:D112,'Boys Rosters'!$B$2)&amp;D112,IF(D112='Boys Rosters'!$G$2,COUNTIF($D$2:D112,'Boys Rosters'!$G$2)&amp;D112,COUNTIF($D$2:D112,'Boys Rosters'!$L$2)&amp;D112)))</f>
        <v/>
      </c>
      <c r="B112" t="str">
        <f>IF(COUNT('Boys Rosters'!$P$2:$P$151)&gt;COUNT($B$2:B111),B111+1,"")</f>
        <v/>
      </c>
      <c r="C112" t="str">
        <f>IF(B112="","",IF(COUNT('Boys Rosters'!$Q$2:$Q$151)=0,"",VLOOKUP(B112,'Boys Rosters'!$P$2:$T$151,2,FALSE)))</f>
        <v/>
      </c>
      <c r="D112" t="str">
        <f>IF(B112="","",IF(COUNTA('Boys Rosters'!$S$2:$S$151)=0,"",IF(VLOOKUP(B112,'Boys Rosters'!$P$2:$T$151,4,FALSE)="","",VLOOKUP(B112,'Boys Rosters'!$P$2:$T$151,4,FALSE))))</f>
        <v/>
      </c>
      <c r="E112" t="str">
        <f>IF(B112="","",IF(COUNTA('Boys Rosters'!$S$2:$S$151)=0,"",IF(VLOOKUP(B112,'Boys Rosters'!$P$2:$T$151,3,FALSE)="","",VLOOKUP(B112,'Boys Rosters'!$P$2:$T$151,3,FALSE))))</f>
        <v/>
      </c>
      <c r="F112" s="3"/>
      <c r="G112" t="str">
        <f>IF(B112="","",IF(COUNTIF($D$2:$D$151,D112)&lt;5,"",IF(COUNTIF($D$2:D112,D112)&gt;7,"",MAX($G$2:G111)+1)))</f>
        <v/>
      </c>
    </row>
    <row r="113" spans="1:7" x14ac:dyDescent="0.25">
      <c r="A113" t="str">
        <f>IF(B113="","",IF(D113='Boys Rosters'!$B$2,COUNTIF($D$2:D113,'Boys Rosters'!$B$2)&amp;D113,IF(D113='Boys Rosters'!$G$2,COUNTIF($D$2:D113,'Boys Rosters'!$G$2)&amp;D113,COUNTIF($D$2:D113,'Boys Rosters'!$L$2)&amp;D113)))</f>
        <v/>
      </c>
      <c r="B113" t="str">
        <f>IF(COUNT('Boys Rosters'!$P$2:$P$151)&gt;COUNT($B$2:B112),B112+1,"")</f>
        <v/>
      </c>
      <c r="C113" t="str">
        <f>IF(B113="","",IF(COUNT('Boys Rosters'!$Q$2:$Q$151)=0,"",VLOOKUP(B113,'Boys Rosters'!$P$2:$T$151,2,FALSE)))</f>
        <v/>
      </c>
      <c r="D113" t="str">
        <f>IF(B113="","",IF(COUNTA('Boys Rosters'!$S$2:$S$151)=0,"",IF(VLOOKUP(B113,'Boys Rosters'!$P$2:$T$151,4,FALSE)="","",VLOOKUP(B113,'Boys Rosters'!$P$2:$T$151,4,FALSE))))</f>
        <v/>
      </c>
      <c r="E113" t="str">
        <f>IF(B113="","",IF(COUNTA('Boys Rosters'!$S$2:$S$151)=0,"",IF(VLOOKUP(B113,'Boys Rosters'!$P$2:$T$151,3,FALSE)="","",VLOOKUP(B113,'Boys Rosters'!$P$2:$T$151,3,FALSE))))</f>
        <v/>
      </c>
      <c r="F113" s="3"/>
      <c r="G113" t="str">
        <f>IF(B113="","",IF(COUNTIF($D$2:$D$151,D113)&lt;5,"",IF(COUNTIF($D$2:D113,D113)&gt;7,"",MAX($G$2:G112)+1)))</f>
        <v/>
      </c>
    </row>
    <row r="114" spans="1:7" x14ac:dyDescent="0.25">
      <c r="A114" t="str">
        <f>IF(B114="","",IF(D114='Boys Rosters'!$B$2,COUNTIF($D$2:D114,'Boys Rosters'!$B$2)&amp;D114,IF(D114='Boys Rosters'!$G$2,COUNTIF($D$2:D114,'Boys Rosters'!$G$2)&amp;D114,COUNTIF($D$2:D114,'Boys Rosters'!$L$2)&amp;D114)))</f>
        <v/>
      </c>
      <c r="B114" t="str">
        <f>IF(COUNT('Boys Rosters'!$P$2:$P$151)&gt;COUNT($B$2:B113),B113+1,"")</f>
        <v/>
      </c>
      <c r="C114" t="str">
        <f>IF(B114="","",IF(COUNT('Boys Rosters'!$Q$2:$Q$151)=0,"",VLOOKUP(B114,'Boys Rosters'!$P$2:$T$151,2,FALSE)))</f>
        <v/>
      </c>
      <c r="D114" t="str">
        <f>IF(B114="","",IF(COUNTA('Boys Rosters'!$S$2:$S$151)=0,"",IF(VLOOKUP(B114,'Boys Rosters'!$P$2:$T$151,4,FALSE)="","",VLOOKUP(B114,'Boys Rosters'!$P$2:$T$151,4,FALSE))))</f>
        <v/>
      </c>
      <c r="E114" t="str">
        <f>IF(B114="","",IF(COUNTA('Boys Rosters'!$S$2:$S$151)=0,"",IF(VLOOKUP(B114,'Boys Rosters'!$P$2:$T$151,3,FALSE)="","",VLOOKUP(B114,'Boys Rosters'!$P$2:$T$151,3,FALSE))))</f>
        <v/>
      </c>
      <c r="F114" s="3"/>
      <c r="G114" t="str">
        <f>IF(B114="","",IF(COUNTIF($D$2:$D$151,D114)&lt;5,"",IF(COUNTIF($D$2:D114,D114)&gt;7,"",MAX($G$2:G113)+1)))</f>
        <v/>
      </c>
    </row>
    <row r="115" spans="1:7" x14ac:dyDescent="0.25">
      <c r="A115" t="str">
        <f>IF(B115="","",IF(D115='Boys Rosters'!$B$2,COUNTIF($D$2:D115,'Boys Rosters'!$B$2)&amp;D115,IF(D115='Boys Rosters'!$G$2,COUNTIF($D$2:D115,'Boys Rosters'!$G$2)&amp;D115,COUNTIF($D$2:D115,'Boys Rosters'!$L$2)&amp;D115)))</f>
        <v/>
      </c>
      <c r="B115" t="str">
        <f>IF(COUNT('Boys Rosters'!$P$2:$P$151)&gt;COUNT($B$2:B114),B114+1,"")</f>
        <v/>
      </c>
      <c r="C115" t="str">
        <f>IF(B115="","",IF(COUNT('Boys Rosters'!$Q$2:$Q$151)=0,"",VLOOKUP(B115,'Boys Rosters'!$P$2:$T$151,2,FALSE)))</f>
        <v/>
      </c>
      <c r="D115" t="str">
        <f>IF(B115="","",IF(COUNTA('Boys Rosters'!$S$2:$S$151)=0,"",IF(VLOOKUP(B115,'Boys Rosters'!$P$2:$T$151,4,FALSE)="","",VLOOKUP(B115,'Boys Rosters'!$P$2:$T$151,4,FALSE))))</f>
        <v/>
      </c>
      <c r="E115" t="str">
        <f>IF(B115="","",IF(COUNTA('Boys Rosters'!$S$2:$S$151)=0,"",IF(VLOOKUP(B115,'Boys Rosters'!$P$2:$T$151,3,FALSE)="","",VLOOKUP(B115,'Boys Rosters'!$P$2:$T$151,3,FALSE))))</f>
        <v/>
      </c>
      <c r="F115" s="3"/>
      <c r="G115" t="str">
        <f>IF(B115="","",IF(COUNTIF($D$2:$D$151,D115)&lt;5,"",IF(COUNTIF($D$2:D115,D115)&gt;7,"",MAX($G$2:G114)+1)))</f>
        <v/>
      </c>
    </row>
    <row r="116" spans="1:7" x14ac:dyDescent="0.25">
      <c r="A116" t="str">
        <f>IF(B116="","",IF(D116='Boys Rosters'!$B$2,COUNTIF($D$2:D116,'Boys Rosters'!$B$2)&amp;D116,IF(D116='Boys Rosters'!$G$2,COUNTIF($D$2:D116,'Boys Rosters'!$G$2)&amp;D116,COUNTIF($D$2:D116,'Boys Rosters'!$L$2)&amp;D116)))</f>
        <v/>
      </c>
      <c r="B116" t="str">
        <f>IF(COUNT('Boys Rosters'!$P$2:$P$151)&gt;COUNT($B$2:B115),B115+1,"")</f>
        <v/>
      </c>
      <c r="C116" t="str">
        <f>IF(B116="","",IF(COUNT('Boys Rosters'!$Q$2:$Q$151)=0,"",VLOOKUP(B116,'Boys Rosters'!$P$2:$T$151,2,FALSE)))</f>
        <v/>
      </c>
      <c r="D116" t="str">
        <f>IF(B116="","",IF(COUNTA('Boys Rosters'!$S$2:$S$151)=0,"",IF(VLOOKUP(B116,'Boys Rosters'!$P$2:$T$151,4,FALSE)="","",VLOOKUP(B116,'Boys Rosters'!$P$2:$T$151,4,FALSE))))</f>
        <v/>
      </c>
      <c r="E116" t="str">
        <f>IF(B116="","",IF(COUNTA('Boys Rosters'!$S$2:$S$151)=0,"",IF(VLOOKUP(B116,'Boys Rosters'!$P$2:$T$151,3,FALSE)="","",VLOOKUP(B116,'Boys Rosters'!$P$2:$T$151,3,FALSE))))</f>
        <v/>
      </c>
      <c r="F116" s="3"/>
      <c r="G116" t="str">
        <f>IF(B116="","",IF(COUNTIF($D$2:$D$151,D116)&lt;5,"",IF(COUNTIF($D$2:D116,D116)&gt;7,"",MAX($G$2:G115)+1)))</f>
        <v/>
      </c>
    </row>
    <row r="117" spans="1:7" x14ac:dyDescent="0.25">
      <c r="A117" t="str">
        <f>IF(B117="","",IF(D117='Boys Rosters'!$B$2,COUNTIF($D$2:D117,'Boys Rosters'!$B$2)&amp;D117,IF(D117='Boys Rosters'!$G$2,COUNTIF($D$2:D117,'Boys Rosters'!$G$2)&amp;D117,COUNTIF($D$2:D117,'Boys Rosters'!$L$2)&amp;D117)))</f>
        <v/>
      </c>
      <c r="B117" t="str">
        <f>IF(COUNT('Boys Rosters'!$P$2:$P$151)&gt;COUNT($B$2:B116),B116+1,"")</f>
        <v/>
      </c>
      <c r="C117" t="str">
        <f>IF(B117="","",IF(COUNT('Boys Rosters'!$Q$2:$Q$151)=0,"",VLOOKUP(B117,'Boys Rosters'!$P$2:$T$151,2,FALSE)))</f>
        <v/>
      </c>
      <c r="D117" t="str">
        <f>IF(B117="","",IF(COUNTA('Boys Rosters'!$S$2:$S$151)=0,"",IF(VLOOKUP(B117,'Boys Rosters'!$P$2:$T$151,4,FALSE)="","",VLOOKUP(B117,'Boys Rosters'!$P$2:$T$151,4,FALSE))))</f>
        <v/>
      </c>
      <c r="E117" t="str">
        <f>IF(B117="","",IF(COUNTA('Boys Rosters'!$S$2:$S$151)=0,"",IF(VLOOKUP(B117,'Boys Rosters'!$P$2:$T$151,3,FALSE)="","",VLOOKUP(B117,'Boys Rosters'!$P$2:$T$151,3,FALSE))))</f>
        <v/>
      </c>
      <c r="F117" s="3"/>
      <c r="G117" t="str">
        <f>IF(B117="","",IF(COUNTIF($D$2:$D$151,D117)&lt;5,"",IF(COUNTIF($D$2:D117,D117)&gt;7,"",MAX($G$2:G116)+1)))</f>
        <v/>
      </c>
    </row>
    <row r="118" spans="1:7" x14ac:dyDescent="0.25">
      <c r="A118" t="str">
        <f>IF(B118="","",IF(D118='Boys Rosters'!$B$2,COUNTIF($D$2:D118,'Boys Rosters'!$B$2)&amp;D118,IF(D118='Boys Rosters'!$G$2,COUNTIF($D$2:D118,'Boys Rosters'!$G$2)&amp;D118,COUNTIF($D$2:D118,'Boys Rosters'!$L$2)&amp;D118)))</f>
        <v/>
      </c>
      <c r="B118" t="str">
        <f>IF(COUNT('Boys Rosters'!$P$2:$P$151)&gt;COUNT($B$2:B117),B117+1,"")</f>
        <v/>
      </c>
      <c r="C118" t="str">
        <f>IF(B118="","",IF(COUNT('Boys Rosters'!$Q$2:$Q$151)=0,"",VLOOKUP(B118,'Boys Rosters'!$P$2:$T$151,2,FALSE)))</f>
        <v/>
      </c>
      <c r="D118" t="str">
        <f>IF(B118="","",IF(COUNTA('Boys Rosters'!$S$2:$S$151)=0,"",IF(VLOOKUP(B118,'Boys Rosters'!$P$2:$T$151,4,FALSE)="","",VLOOKUP(B118,'Boys Rosters'!$P$2:$T$151,4,FALSE))))</f>
        <v/>
      </c>
      <c r="E118" t="str">
        <f>IF(B118="","",IF(COUNTA('Boys Rosters'!$S$2:$S$151)=0,"",IF(VLOOKUP(B118,'Boys Rosters'!$P$2:$T$151,3,FALSE)="","",VLOOKUP(B118,'Boys Rosters'!$P$2:$T$151,3,FALSE))))</f>
        <v/>
      </c>
      <c r="F118" s="3"/>
      <c r="G118" t="str">
        <f>IF(B118="","",IF(COUNTIF($D$2:$D$151,D118)&lt;5,"",IF(COUNTIF($D$2:D118,D118)&gt;7,"",MAX($G$2:G117)+1)))</f>
        <v/>
      </c>
    </row>
    <row r="119" spans="1:7" x14ac:dyDescent="0.25">
      <c r="A119" t="str">
        <f>IF(B119="","",IF(D119='Boys Rosters'!$B$2,COUNTIF($D$2:D119,'Boys Rosters'!$B$2)&amp;D119,IF(D119='Boys Rosters'!$G$2,COUNTIF($D$2:D119,'Boys Rosters'!$G$2)&amp;D119,COUNTIF($D$2:D119,'Boys Rosters'!$L$2)&amp;D119)))</f>
        <v/>
      </c>
      <c r="B119" t="str">
        <f>IF(COUNT('Boys Rosters'!$P$2:$P$151)&gt;COUNT($B$2:B118),B118+1,"")</f>
        <v/>
      </c>
      <c r="C119" t="str">
        <f>IF(B119="","",IF(COUNT('Boys Rosters'!$Q$2:$Q$151)=0,"",VLOOKUP(B119,'Boys Rosters'!$P$2:$T$151,2,FALSE)))</f>
        <v/>
      </c>
      <c r="D119" t="str">
        <f>IF(B119="","",IF(COUNTA('Boys Rosters'!$S$2:$S$151)=0,"",IF(VLOOKUP(B119,'Boys Rosters'!$P$2:$T$151,4,FALSE)="","",VLOOKUP(B119,'Boys Rosters'!$P$2:$T$151,4,FALSE))))</f>
        <v/>
      </c>
      <c r="E119" t="str">
        <f>IF(B119="","",IF(COUNTA('Boys Rosters'!$S$2:$S$151)=0,"",IF(VLOOKUP(B119,'Boys Rosters'!$P$2:$T$151,3,FALSE)="","",VLOOKUP(B119,'Boys Rosters'!$P$2:$T$151,3,FALSE))))</f>
        <v/>
      </c>
      <c r="F119" s="3"/>
      <c r="G119" t="str">
        <f>IF(B119="","",IF(COUNTIF($D$2:$D$151,D119)&lt;5,"",IF(COUNTIF($D$2:D119,D119)&gt;7,"",MAX($G$2:G118)+1)))</f>
        <v/>
      </c>
    </row>
    <row r="120" spans="1:7" x14ac:dyDescent="0.25">
      <c r="A120" t="str">
        <f>IF(B120="","",IF(D120='Boys Rosters'!$B$2,COUNTIF($D$2:D120,'Boys Rosters'!$B$2)&amp;D120,IF(D120='Boys Rosters'!$G$2,COUNTIF($D$2:D120,'Boys Rosters'!$G$2)&amp;D120,COUNTIF($D$2:D120,'Boys Rosters'!$L$2)&amp;D120)))</f>
        <v/>
      </c>
      <c r="B120" t="str">
        <f>IF(COUNT('Boys Rosters'!$P$2:$P$151)&gt;COUNT($B$2:B119),B119+1,"")</f>
        <v/>
      </c>
      <c r="C120" t="str">
        <f>IF(B120="","",IF(COUNT('Boys Rosters'!$Q$2:$Q$151)=0,"",VLOOKUP(B120,'Boys Rosters'!$P$2:$T$151,2,FALSE)))</f>
        <v/>
      </c>
      <c r="D120" t="str">
        <f>IF(B120="","",IF(COUNTA('Boys Rosters'!$S$2:$S$151)=0,"",IF(VLOOKUP(B120,'Boys Rosters'!$P$2:$T$151,4,FALSE)="","",VLOOKUP(B120,'Boys Rosters'!$P$2:$T$151,4,FALSE))))</f>
        <v/>
      </c>
      <c r="E120" t="str">
        <f>IF(B120="","",IF(COUNTA('Boys Rosters'!$S$2:$S$151)=0,"",IF(VLOOKUP(B120,'Boys Rosters'!$P$2:$T$151,3,FALSE)="","",VLOOKUP(B120,'Boys Rosters'!$P$2:$T$151,3,FALSE))))</f>
        <v/>
      </c>
      <c r="F120" s="3"/>
      <c r="G120" t="str">
        <f>IF(B120="","",IF(COUNTIF($D$2:$D$151,D120)&lt;5,"",IF(COUNTIF($D$2:D120,D120)&gt;7,"",MAX($G$2:G119)+1)))</f>
        <v/>
      </c>
    </row>
    <row r="121" spans="1:7" x14ac:dyDescent="0.25">
      <c r="A121" t="str">
        <f>IF(B121="","",IF(D121='Boys Rosters'!$B$2,COUNTIF($D$2:D121,'Boys Rosters'!$B$2)&amp;D121,IF(D121='Boys Rosters'!$G$2,COUNTIF($D$2:D121,'Boys Rosters'!$G$2)&amp;D121,COUNTIF($D$2:D121,'Boys Rosters'!$L$2)&amp;D121)))</f>
        <v/>
      </c>
      <c r="B121" t="str">
        <f>IF(COUNT('Boys Rosters'!$P$2:$P$151)&gt;COUNT($B$2:B120),B120+1,"")</f>
        <v/>
      </c>
      <c r="C121" t="str">
        <f>IF(B121="","",IF(COUNT('Boys Rosters'!$Q$2:$Q$151)=0,"",VLOOKUP(B121,'Boys Rosters'!$P$2:$T$151,2,FALSE)))</f>
        <v/>
      </c>
      <c r="D121" t="str">
        <f>IF(B121="","",IF(COUNTA('Boys Rosters'!$S$2:$S$151)=0,"",IF(VLOOKUP(B121,'Boys Rosters'!$P$2:$T$151,4,FALSE)="","",VLOOKUP(B121,'Boys Rosters'!$P$2:$T$151,4,FALSE))))</f>
        <v/>
      </c>
      <c r="E121" t="str">
        <f>IF(B121="","",IF(COUNTA('Boys Rosters'!$S$2:$S$151)=0,"",IF(VLOOKUP(B121,'Boys Rosters'!$P$2:$T$151,3,FALSE)="","",VLOOKUP(B121,'Boys Rosters'!$P$2:$T$151,3,FALSE))))</f>
        <v/>
      </c>
      <c r="F121" s="3"/>
      <c r="G121" t="str">
        <f>IF(B121="","",IF(COUNTIF($D$2:$D$151,D121)&lt;5,"",IF(COUNTIF($D$2:D121,D121)&gt;7,"",MAX($G$2:G120)+1)))</f>
        <v/>
      </c>
    </row>
    <row r="122" spans="1:7" x14ac:dyDescent="0.25">
      <c r="A122" t="str">
        <f>IF(B122="","",IF(D122='Boys Rosters'!$B$2,COUNTIF($D$2:D122,'Boys Rosters'!$B$2)&amp;D122,IF(D122='Boys Rosters'!$G$2,COUNTIF($D$2:D122,'Boys Rosters'!$G$2)&amp;D122,COUNTIF($D$2:D122,'Boys Rosters'!$L$2)&amp;D122)))</f>
        <v/>
      </c>
      <c r="B122" t="str">
        <f>IF(COUNT('Boys Rosters'!$P$2:$P$151)&gt;COUNT($B$2:B121),B121+1,"")</f>
        <v/>
      </c>
      <c r="C122" t="str">
        <f>IF(B122="","",IF(COUNT('Boys Rosters'!$Q$2:$Q$151)=0,"",VLOOKUP(B122,'Boys Rosters'!$P$2:$T$151,2,FALSE)))</f>
        <v/>
      </c>
      <c r="D122" t="str">
        <f>IF(B122="","",IF(COUNTA('Boys Rosters'!$S$2:$S$151)=0,"",IF(VLOOKUP(B122,'Boys Rosters'!$P$2:$T$151,4,FALSE)="","",VLOOKUP(B122,'Boys Rosters'!$P$2:$T$151,4,FALSE))))</f>
        <v/>
      </c>
      <c r="E122" t="str">
        <f>IF(B122="","",IF(COUNTA('Boys Rosters'!$S$2:$S$151)=0,"",IF(VLOOKUP(B122,'Boys Rosters'!$P$2:$T$151,3,FALSE)="","",VLOOKUP(B122,'Boys Rosters'!$P$2:$T$151,3,FALSE))))</f>
        <v/>
      </c>
      <c r="F122" s="3"/>
      <c r="G122" t="str">
        <f>IF(B122="","",IF(COUNTIF($D$2:$D$151,D122)&lt;5,"",IF(COUNTIF($D$2:D122,D122)&gt;7,"",MAX($G$2:G121)+1)))</f>
        <v/>
      </c>
    </row>
    <row r="123" spans="1:7" x14ac:dyDescent="0.25">
      <c r="A123" t="str">
        <f>IF(B123="","",IF(D123='Boys Rosters'!$B$2,COUNTIF($D$2:D123,'Boys Rosters'!$B$2)&amp;D123,IF(D123='Boys Rosters'!$G$2,COUNTIF($D$2:D123,'Boys Rosters'!$G$2)&amp;D123,COUNTIF($D$2:D123,'Boys Rosters'!$L$2)&amp;D123)))</f>
        <v/>
      </c>
      <c r="B123" t="str">
        <f>IF(COUNT('Boys Rosters'!$P$2:$P$151)&gt;COUNT($B$2:B122),B122+1,"")</f>
        <v/>
      </c>
      <c r="C123" t="str">
        <f>IF(B123="","",IF(COUNT('Boys Rosters'!$Q$2:$Q$151)=0,"",VLOOKUP(B123,'Boys Rosters'!$P$2:$T$151,2,FALSE)))</f>
        <v/>
      </c>
      <c r="D123" t="str">
        <f>IF(B123="","",IF(COUNTA('Boys Rosters'!$S$2:$S$151)=0,"",IF(VLOOKUP(B123,'Boys Rosters'!$P$2:$T$151,4,FALSE)="","",VLOOKUP(B123,'Boys Rosters'!$P$2:$T$151,4,FALSE))))</f>
        <v/>
      </c>
      <c r="E123" t="str">
        <f>IF(B123="","",IF(COUNTA('Boys Rosters'!$S$2:$S$151)=0,"",IF(VLOOKUP(B123,'Boys Rosters'!$P$2:$T$151,3,FALSE)="","",VLOOKUP(B123,'Boys Rosters'!$P$2:$T$151,3,FALSE))))</f>
        <v/>
      </c>
      <c r="F123" s="3"/>
      <c r="G123" t="str">
        <f>IF(B123="","",IF(COUNTIF($D$2:$D$151,D123)&lt;5,"",IF(COUNTIF($D$2:D123,D123)&gt;7,"",MAX($G$2:G122)+1)))</f>
        <v/>
      </c>
    </row>
    <row r="124" spans="1:7" x14ac:dyDescent="0.25">
      <c r="A124" t="str">
        <f>IF(B124="","",IF(D124='Boys Rosters'!$B$2,COUNTIF($D$2:D124,'Boys Rosters'!$B$2)&amp;D124,IF(D124='Boys Rosters'!$G$2,COUNTIF($D$2:D124,'Boys Rosters'!$G$2)&amp;D124,COUNTIF($D$2:D124,'Boys Rosters'!$L$2)&amp;D124)))</f>
        <v/>
      </c>
      <c r="B124" t="str">
        <f>IF(COUNT('Boys Rosters'!$P$2:$P$151)&gt;COUNT($B$2:B123),B123+1,"")</f>
        <v/>
      </c>
      <c r="C124" t="str">
        <f>IF(B124="","",IF(COUNT('Boys Rosters'!$Q$2:$Q$151)=0,"",VLOOKUP(B124,'Boys Rosters'!$P$2:$T$151,2,FALSE)))</f>
        <v/>
      </c>
      <c r="D124" t="str">
        <f>IF(B124="","",IF(COUNTA('Boys Rosters'!$S$2:$S$151)=0,"",IF(VLOOKUP(B124,'Boys Rosters'!$P$2:$T$151,4,FALSE)="","",VLOOKUP(B124,'Boys Rosters'!$P$2:$T$151,4,FALSE))))</f>
        <v/>
      </c>
      <c r="E124" t="str">
        <f>IF(B124="","",IF(COUNTA('Boys Rosters'!$S$2:$S$151)=0,"",IF(VLOOKUP(B124,'Boys Rosters'!$P$2:$T$151,3,FALSE)="","",VLOOKUP(B124,'Boys Rosters'!$P$2:$T$151,3,FALSE))))</f>
        <v/>
      </c>
      <c r="F124" s="3"/>
      <c r="G124" t="str">
        <f>IF(B124="","",IF(COUNTIF($D$2:$D$151,D124)&lt;5,"",IF(COUNTIF($D$2:D124,D124)&gt;7,"",MAX($G$2:G123)+1)))</f>
        <v/>
      </c>
    </row>
    <row r="125" spans="1:7" x14ac:dyDescent="0.25">
      <c r="A125" t="str">
        <f>IF(B125="","",IF(D125='Boys Rosters'!$B$2,COUNTIF($D$2:D125,'Boys Rosters'!$B$2)&amp;D125,IF(D125='Boys Rosters'!$G$2,COUNTIF($D$2:D125,'Boys Rosters'!$G$2)&amp;D125,COUNTIF($D$2:D125,'Boys Rosters'!$L$2)&amp;D125)))</f>
        <v/>
      </c>
      <c r="B125" t="str">
        <f>IF(COUNT('Boys Rosters'!$P$2:$P$151)&gt;COUNT($B$2:B124),B124+1,"")</f>
        <v/>
      </c>
      <c r="C125" t="str">
        <f>IF(B125="","",IF(COUNT('Boys Rosters'!$Q$2:$Q$151)=0,"",VLOOKUP(B125,'Boys Rosters'!$P$2:$T$151,2,FALSE)))</f>
        <v/>
      </c>
      <c r="D125" t="str">
        <f>IF(B125="","",IF(COUNTA('Boys Rosters'!$S$2:$S$151)=0,"",IF(VLOOKUP(B125,'Boys Rosters'!$P$2:$T$151,4,FALSE)="","",VLOOKUP(B125,'Boys Rosters'!$P$2:$T$151,4,FALSE))))</f>
        <v/>
      </c>
      <c r="E125" t="str">
        <f>IF(B125="","",IF(COUNTA('Boys Rosters'!$S$2:$S$151)=0,"",IF(VLOOKUP(B125,'Boys Rosters'!$P$2:$T$151,3,FALSE)="","",VLOOKUP(B125,'Boys Rosters'!$P$2:$T$151,3,FALSE))))</f>
        <v/>
      </c>
      <c r="F125" s="3"/>
      <c r="G125" t="str">
        <f>IF(B125="","",IF(COUNTIF($D$2:$D$151,D125)&lt;5,"",IF(COUNTIF($D$2:D125,D125)&gt;7,"",MAX($G$2:G124)+1)))</f>
        <v/>
      </c>
    </row>
    <row r="126" spans="1:7" x14ac:dyDescent="0.25">
      <c r="A126" t="str">
        <f>IF(B126="","",IF(D126='Boys Rosters'!$B$2,COUNTIF($D$2:D126,'Boys Rosters'!$B$2)&amp;D126,IF(D126='Boys Rosters'!$G$2,COUNTIF($D$2:D126,'Boys Rosters'!$G$2)&amp;D126,COUNTIF($D$2:D126,'Boys Rosters'!$L$2)&amp;D126)))</f>
        <v/>
      </c>
      <c r="B126" t="str">
        <f>IF(COUNT('Boys Rosters'!$P$2:$P$151)&gt;COUNT($B$2:B125),B125+1,"")</f>
        <v/>
      </c>
      <c r="C126" t="str">
        <f>IF(B126="","",IF(COUNT('Boys Rosters'!$Q$2:$Q$151)=0,"",VLOOKUP(B126,'Boys Rosters'!$P$2:$T$151,2,FALSE)))</f>
        <v/>
      </c>
      <c r="D126" t="str">
        <f>IF(B126="","",IF(COUNTA('Boys Rosters'!$S$2:$S$151)=0,"",IF(VLOOKUP(B126,'Boys Rosters'!$P$2:$T$151,4,FALSE)="","",VLOOKUP(B126,'Boys Rosters'!$P$2:$T$151,4,FALSE))))</f>
        <v/>
      </c>
      <c r="E126" t="str">
        <f>IF(B126="","",IF(COUNTA('Boys Rosters'!$S$2:$S$151)=0,"",IF(VLOOKUP(B126,'Boys Rosters'!$P$2:$T$151,3,FALSE)="","",VLOOKUP(B126,'Boys Rosters'!$P$2:$T$151,3,FALSE))))</f>
        <v/>
      </c>
      <c r="F126" s="3"/>
      <c r="G126" t="str">
        <f>IF(B126="","",IF(COUNTIF($D$2:$D$151,D126)&lt;5,"",IF(COUNTIF($D$2:D126,D126)&gt;7,"",MAX($G$2:G125)+1)))</f>
        <v/>
      </c>
    </row>
    <row r="127" spans="1:7" x14ac:dyDescent="0.25">
      <c r="A127" t="str">
        <f>IF(B127="","",IF(D127='Boys Rosters'!$B$2,COUNTIF($D$2:D127,'Boys Rosters'!$B$2)&amp;D127,IF(D127='Boys Rosters'!$G$2,COUNTIF($D$2:D127,'Boys Rosters'!$G$2)&amp;D127,COUNTIF($D$2:D127,'Boys Rosters'!$L$2)&amp;D127)))</f>
        <v/>
      </c>
      <c r="B127" t="str">
        <f>IF(COUNT('Boys Rosters'!$P$2:$P$151)&gt;COUNT($B$2:B126),B126+1,"")</f>
        <v/>
      </c>
      <c r="C127" t="str">
        <f>IF(B127="","",IF(COUNT('Boys Rosters'!$Q$2:$Q$151)=0,"",VLOOKUP(B127,'Boys Rosters'!$P$2:$T$151,2,FALSE)))</f>
        <v/>
      </c>
      <c r="D127" t="str">
        <f>IF(B127="","",IF(COUNTA('Boys Rosters'!$S$2:$S$151)=0,"",IF(VLOOKUP(B127,'Boys Rosters'!$P$2:$T$151,4,FALSE)="","",VLOOKUP(B127,'Boys Rosters'!$P$2:$T$151,4,FALSE))))</f>
        <v/>
      </c>
      <c r="E127" t="str">
        <f>IF(B127="","",IF(COUNTA('Boys Rosters'!$S$2:$S$151)=0,"",IF(VLOOKUP(B127,'Boys Rosters'!$P$2:$T$151,3,FALSE)="","",VLOOKUP(B127,'Boys Rosters'!$P$2:$T$151,3,FALSE))))</f>
        <v/>
      </c>
      <c r="F127" s="3"/>
      <c r="G127" t="str">
        <f>IF(B127="","",IF(COUNTIF($D$2:$D$151,D127)&lt;5,"",IF(COUNTIF($D$2:D127,D127)&gt;7,"",MAX($G$2:G126)+1)))</f>
        <v/>
      </c>
    </row>
    <row r="128" spans="1:7" x14ac:dyDescent="0.25">
      <c r="A128" t="str">
        <f>IF(B128="","",IF(D128='Boys Rosters'!$B$2,COUNTIF($D$2:D128,'Boys Rosters'!$B$2)&amp;D128,IF(D128='Boys Rosters'!$G$2,COUNTIF($D$2:D128,'Boys Rosters'!$G$2)&amp;D128,COUNTIF($D$2:D128,'Boys Rosters'!$L$2)&amp;D128)))</f>
        <v/>
      </c>
      <c r="B128" t="str">
        <f>IF(COUNT('Boys Rosters'!$P$2:$P$151)&gt;COUNT($B$2:B127),B127+1,"")</f>
        <v/>
      </c>
      <c r="C128" t="str">
        <f>IF(B128="","",IF(COUNT('Boys Rosters'!$Q$2:$Q$151)=0,"",VLOOKUP(B128,'Boys Rosters'!$P$2:$T$151,2,FALSE)))</f>
        <v/>
      </c>
      <c r="D128" t="str">
        <f>IF(B128="","",IF(COUNTA('Boys Rosters'!$S$2:$S$151)=0,"",IF(VLOOKUP(B128,'Boys Rosters'!$P$2:$T$151,4,FALSE)="","",VLOOKUP(B128,'Boys Rosters'!$P$2:$T$151,4,FALSE))))</f>
        <v/>
      </c>
      <c r="E128" t="str">
        <f>IF(B128="","",IF(COUNTA('Boys Rosters'!$S$2:$S$151)=0,"",IF(VLOOKUP(B128,'Boys Rosters'!$P$2:$T$151,3,FALSE)="","",VLOOKUP(B128,'Boys Rosters'!$P$2:$T$151,3,FALSE))))</f>
        <v/>
      </c>
      <c r="F128" s="3"/>
      <c r="G128" t="str">
        <f>IF(B128="","",IF(COUNTIF($D$2:$D$151,D128)&lt;5,"",IF(COUNTIF($D$2:D128,D128)&gt;7,"",MAX($G$2:G127)+1)))</f>
        <v/>
      </c>
    </row>
    <row r="129" spans="1:7" x14ac:dyDescent="0.25">
      <c r="A129" t="str">
        <f>IF(B129="","",IF(D129='Boys Rosters'!$B$2,COUNTIF($D$2:D129,'Boys Rosters'!$B$2)&amp;D129,IF(D129='Boys Rosters'!$G$2,COUNTIF($D$2:D129,'Boys Rosters'!$G$2)&amp;D129,COUNTIF($D$2:D129,'Boys Rosters'!$L$2)&amp;D129)))</f>
        <v/>
      </c>
      <c r="B129" t="str">
        <f>IF(COUNT('Boys Rosters'!$P$2:$P$151)&gt;COUNT($B$2:B128),B128+1,"")</f>
        <v/>
      </c>
      <c r="C129" t="str">
        <f>IF(B129="","",IF(COUNT('Boys Rosters'!$Q$2:$Q$151)=0,"",VLOOKUP(B129,'Boys Rosters'!$P$2:$T$151,2,FALSE)))</f>
        <v/>
      </c>
      <c r="D129" t="str">
        <f>IF(B129="","",IF(COUNTA('Boys Rosters'!$S$2:$S$151)=0,"",IF(VLOOKUP(B129,'Boys Rosters'!$P$2:$T$151,4,FALSE)="","",VLOOKUP(B129,'Boys Rosters'!$P$2:$T$151,4,FALSE))))</f>
        <v/>
      </c>
      <c r="E129" t="str">
        <f>IF(B129="","",IF(COUNTA('Boys Rosters'!$S$2:$S$151)=0,"",IF(VLOOKUP(B129,'Boys Rosters'!$P$2:$T$151,3,FALSE)="","",VLOOKUP(B129,'Boys Rosters'!$P$2:$T$151,3,FALSE))))</f>
        <v/>
      </c>
      <c r="F129" s="3"/>
      <c r="G129" t="str">
        <f>IF(B129="","",IF(COUNTIF($D$2:$D$151,D129)&lt;5,"",IF(COUNTIF($D$2:D129,D129)&gt;7,"",MAX($G$2:G128)+1)))</f>
        <v/>
      </c>
    </row>
    <row r="130" spans="1:7" x14ac:dyDescent="0.25">
      <c r="A130" t="str">
        <f>IF(B130="","",IF(D130='Boys Rosters'!$B$2,COUNTIF($D$2:D130,'Boys Rosters'!$B$2)&amp;D130,IF(D130='Boys Rosters'!$G$2,COUNTIF($D$2:D130,'Boys Rosters'!$G$2)&amp;D130,COUNTIF($D$2:D130,'Boys Rosters'!$L$2)&amp;D130)))</f>
        <v/>
      </c>
      <c r="B130" t="str">
        <f>IF(COUNT('Boys Rosters'!$P$2:$P$151)&gt;COUNT($B$2:B129),B129+1,"")</f>
        <v/>
      </c>
      <c r="C130" t="str">
        <f>IF(B130="","",IF(COUNT('Boys Rosters'!$Q$2:$Q$151)=0,"",VLOOKUP(B130,'Boys Rosters'!$P$2:$T$151,2,FALSE)))</f>
        <v/>
      </c>
      <c r="D130" t="str">
        <f>IF(B130="","",IF(COUNTA('Boys Rosters'!$S$2:$S$151)=0,"",IF(VLOOKUP(B130,'Boys Rosters'!$P$2:$T$151,4,FALSE)="","",VLOOKUP(B130,'Boys Rosters'!$P$2:$T$151,4,FALSE))))</f>
        <v/>
      </c>
      <c r="E130" t="str">
        <f>IF(B130="","",IF(COUNTA('Boys Rosters'!$S$2:$S$151)=0,"",IF(VLOOKUP(B130,'Boys Rosters'!$P$2:$T$151,3,FALSE)="","",VLOOKUP(B130,'Boys Rosters'!$P$2:$T$151,3,FALSE))))</f>
        <v/>
      </c>
      <c r="F130" s="3"/>
      <c r="G130" t="str">
        <f>IF(B130="","",IF(COUNTIF($D$2:$D$151,D130)&lt;5,"",IF(COUNTIF($D$2:D130,D130)&gt;7,"",MAX($G$2:G129)+1)))</f>
        <v/>
      </c>
    </row>
    <row r="131" spans="1:7" x14ac:dyDescent="0.25">
      <c r="A131" t="str">
        <f>IF(B131="","",IF(D131='Boys Rosters'!$B$2,COUNTIF($D$2:D131,'Boys Rosters'!$B$2)&amp;D131,IF(D131='Boys Rosters'!$G$2,COUNTIF($D$2:D131,'Boys Rosters'!$G$2)&amp;D131,COUNTIF($D$2:D131,'Boys Rosters'!$L$2)&amp;D131)))</f>
        <v/>
      </c>
      <c r="B131" t="str">
        <f>IF(COUNT('Boys Rosters'!$P$2:$P$151)&gt;COUNT($B$2:B130),B130+1,"")</f>
        <v/>
      </c>
      <c r="C131" t="str">
        <f>IF(B131="","",IF(COUNT('Boys Rosters'!$Q$2:$Q$151)=0,"",VLOOKUP(B131,'Boys Rosters'!$P$2:$T$151,2,FALSE)))</f>
        <v/>
      </c>
      <c r="D131" t="str">
        <f>IF(B131="","",IF(COUNTA('Boys Rosters'!$S$2:$S$151)=0,"",IF(VLOOKUP(B131,'Boys Rosters'!$P$2:$T$151,4,FALSE)="","",VLOOKUP(B131,'Boys Rosters'!$P$2:$T$151,4,FALSE))))</f>
        <v/>
      </c>
      <c r="E131" t="str">
        <f>IF(B131="","",IF(COUNTA('Boys Rosters'!$S$2:$S$151)=0,"",IF(VLOOKUP(B131,'Boys Rosters'!$P$2:$T$151,3,FALSE)="","",VLOOKUP(B131,'Boys Rosters'!$P$2:$T$151,3,FALSE))))</f>
        <v/>
      </c>
      <c r="F131" s="3"/>
      <c r="G131" t="str">
        <f>IF(B131="","",IF(COUNTIF($D$2:$D$151,D131)&lt;5,"",IF(COUNTIF($D$2:D131,D131)&gt;7,"",MAX($G$2:G130)+1)))</f>
        <v/>
      </c>
    </row>
    <row r="132" spans="1:7" x14ac:dyDescent="0.25">
      <c r="A132" t="str">
        <f>IF(B132="","",IF(D132='Boys Rosters'!$B$2,COUNTIF($D$2:D132,'Boys Rosters'!$B$2)&amp;D132,IF(D132='Boys Rosters'!$G$2,COUNTIF($D$2:D132,'Boys Rosters'!$G$2)&amp;D132,COUNTIF($D$2:D132,'Boys Rosters'!$L$2)&amp;D132)))</f>
        <v/>
      </c>
      <c r="B132" t="str">
        <f>IF(COUNT('Boys Rosters'!$P$2:$P$151)&gt;COUNT($B$2:B131),B131+1,"")</f>
        <v/>
      </c>
      <c r="C132" t="str">
        <f>IF(B132="","",IF(COUNT('Boys Rosters'!$Q$2:$Q$151)=0,"",VLOOKUP(B132,'Boys Rosters'!$P$2:$T$151,2,FALSE)))</f>
        <v/>
      </c>
      <c r="D132" t="str">
        <f>IF(B132="","",IF(COUNTA('Boys Rosters'!$S$2:$S$151)=0,"",IF(VLOOKUP(B132,'Boys Rosters'!$P$2:$T$151,4,FALSE)="","",VLOOKUP(B132,'Boys Rosters'!$P$2:$T$151,4,FALSE))))</f>
        <v/>
      </c>
      <c r="E132" t="str">
        <f>IF(B132="","",IF(COUNTA('Boys Rosters'!$S$2:$S$151)=0,"",IF(VLOOKUP(B132,'Boys Rosters'!$P$2:$T$151,3,FALSE)="","",VLOOKUP(B132,'Boys Rosters'!$P$2:$T$151,3,FALSE))))</f>
        <v/>
      </c>
      <c r="F132" s="3"/>
      <c r="G132" t="str">
        <f>IF(B132="","",IF(COUNTIF($D$2:$D$151,D132)&lt;5,"",IF(COUNTIF($D$2:D132,D132)&gt;7,"",MAX($G$2:G131)+1)))</f>
        <v/>
      </c>
    </row>
    <row r="133" spans="1:7" x14ac:dyDescent="0.25">
      <c r="A133" t="str">
        <f>IF(B133="","",IF(D133='Boys Rosters'!$B$2,COUNTIF($D$2:D133,'Boys Rosters'!$B$2)&amp;D133,IF(D133='Boys Rosters'!$G$2,COUNTIF($D$2:D133,'Boys Rosters'!$G$2)&amp;D133,COUNTIF($D$2:D133,'Boys Rosters'!$L$2)&amp;D133)))</f>
        <v/>
      </c>
      <c r="B133" t="str">
        <f>IF(COUNT('Boys Rosters'!$P$2:$P$151)&gt;COUNT($B$2:B132),B132+1,"")</f>
        <v/>
      </c>
      <c r="C133" t="str">
        <f>IF(B133="","",IF(COUNT('Boys Rosters'!$Q$2:$Q$151)=0,"",VLOOKUP(B133,'Boys Rosters'!$P$2:$T$151,2,FALSE)))</f>
        <v/>
      </c>
      <c r="D133" t="str">
        <f>IF(B133="","",IF(COUNTA('Boys Rosters'!$S$2:$S$151)=0,"",IF(VLOOKUP(B133,'Boys Rosters'!$P$2:$T$151,4,FALSE)="","",VLOOKUP(B133,'Boys Rosters'!$P$2:$T$151,4,FALSE))))</f>
        <v/>
      </c>
      <c r="E133" t="str">
        <f>IF(B133="","",IF(COUNTA('Boys Rosters'!$S$2:$S$151)=0,"",IF(VLOOKUP(B133,'Boys Rosters'!$P$2:$T$151,3,FALSE)="","",VLOOKUP(B133,'Boys Rosters'!$P$2:$T$151,3,FALSE))))</f>
        <v/>
      </c>
      <c r="F133" s="3"/>
      <c r="G133" t="str">
        <f>IF(B133="","",IF(COUNTIF($D$2:$D$151,D133)&lt;5,"",IF(COUNTIF($D$2:D133,D133)&gt;7,"",MAX($G$2:G132)+1)))</f>
        <v/>
      </c>
    </row>
    <row r="134" spans="1:7" x14ac:dyDescent="0.25">
      <c r="A134" t="str">
        <f>IF(B134="","",IF(D134='Boys Rosters'!$B$2,COUNTIF($D$2:D134,'Boys Rosters'!$B$2)&amp;D134,IF(D134='Boys Rosters'!$G$2,COUNTIF($D$2:D134,'Boys Rosters'!$G$2)&amp;D134,COUNTIF($D$2:D134,'Boys Rosters'!$L$2)&amp;D134)))</f>
        <v/>
      </c>
      <c r="B134" t="str">
        <f>IF(COUNT('Boys Rosters'!$P$2:$P$151)&gt;COUNT($B$2:B133),B133+1,"")</f>
        <v/>
      </c>
      <c r="C134" t="str">
        <f>IF(B134="","",IF(COUNT('Boys Rosters'!$Q$2:$Q$151)=0,"",VLOOKUP(B134,'Boys Rosters'!$P$2:$T$151,2,FALSE)))</f>
        <v/>
      </c>
      <c r="D134" t="str">
        <f>IF(B134="","",IF(COUNTA('Boys Rosters'!$S$2:$S$151)=0,"",IF(VLOOKUP(B134,'Boys Rosters'!$P$2:$T$151,4,FALSE)="","",VLOOKUP(B134,'Boys Rosters'!$P$2:$T$151,4,FALSE))))</f>
        <v/>
      </c>
      <c r="E134" t="str">
        <f>IF(B134="","",IF(COUNTA('Boys Rosters'!$S$2:$S$151)=0,"",IF(VLOOKUP(B134,'Boys Rosters'!$P$2:$T$151,3,FALSE)="","",VLOOKUP(B134,'Boys Rosters'!$P$2:$T$151,3,FALSE))))</f>
        <v/>
      </c>
      <c r="F134" s="3"/>
      <c r="G134" t="str">
        <f>IF(B134="","",IF(COUNTIF($D$2:$D$151,D134)&lt;5,"",IF(COUNTIF($D$2:D134,D134)&gt;7,"",MAX($G$2:G133)+1)))</f>
        <v/>
      </c>
    </row>
    <row r="135" spans="1:7" x14ac:dyDescent="0.25">
      <c r="A135" t="str">
        <f>IF(B135="","",IF(D135='Boys Rosters'!$B$2,COUNTIF($D$2:D135,'Boys Rosters'!$B$2)&amp;D135,IF(D135='Boys Rosters'!$G$2,COUNTIF($D$2:D135,'Boys Rosters'!$G$2)&amp;D135,COUNTIF($D$2:D135,'Boys Rosters'!$L$2)&amp;D135)))</f>
        <v/>
      </c>
      <c r="B135" t="str">
        <f>IF(COUNT('Boys Rosters'!$P$2:$P$151)&gt;COUNT($B$2:B134),B134+1,"")</f>
        <v/>
      </c>
      <c r="C135" t="str">
        <f>IF(B135="","",IF(COUNT('Boys Rosters'!$Q$2:$Q$151)=0,"",VLOOKUP(B135,'Boys Rosters'!$P$2:$T$151,2,FALSE)))</f>
        <v/>
      </c>
      <c r="D135" t="str">
        <f>IF(B135="","",IF(COUNTA('Boys Rosters'!$S$2:$S$151)=0,"",IF(VLOOKUP(B135,'Boys Rosters'!$P$2:$T$151,4,FALSE)="","",VLOOKUP(B135,'Boys Rosters'!$P$2:$T$151,4,FALSE))))</f>
        <v/>
      </c>
      <c r="E135" t="str">
        <f>IF(B135="","",IF(COUNTA('Boys Rosters'!$S$2:$S$151)=0,"",IF(VLOOKUP(B135,'Boys Rosters'!$P$2:$T$151,3,FALSE)="","",VLOOKUP(B135,'Boys Rosters'!$P$2:$T$151,3,FALSE))))</f>
        <v/>
      </c>
      <c r="F135" s="3"/>
      <c r="G135" t="str">
        <f>IF(B135="","",IF(COUNTIF($D$2:$D$151,D135)&lt;5,"",IF(COUNTIF($D$2:D135,D135)&gt;7,"",MAX($G$2:G134)+1)))</f>
        <v/>
      </c>
    </row>
    <row r="136" spans="1:7" x14ac:dyDescent="0.25">
      <c r="A136" t="str">
        <f>IF(B136="","",IF(D136='Boys Rosters'!$B$2,COUNTIF($D$2:D136,'Boys Rosters'!$B$2)&amp;D136,IF(D136='Boys Rosters'!$G$2,COUNTIF($D$2:D136,'Boys Rosters'!$G$2)&amp;D136,COUNTIF($D$2:D136,'Boys Rosters'!$L$2)&amp;D136)))</f>
        <v/>
      </c>
      <c r="B136" t="str">
        <f>IF(COUNT('Boys Rosters'!$P$2:$P$151)&gt;COUNT($B$2:B135),B135+1,"")</f>
        <v/>
      </c>
      <c r="C136" t="str">
        <f>IF(B136="","",IF(COUNT('Boys Rosters'!$Q$2:$Q$151)=0,"",VLOOKUP(B136,'Boys Rosters'!$P$2:$T$151,2,FALSE)))</f>
        <v/>
      </c>
      <c r="D136" t="str">
        <f>IF(B136="","",IF(COUNTA('Boys Rosters'!$S$2:$S$151)=0,"",IF(VLOOKUP(B136,'Boys Rosters'!$P$2:$T$151,4,FALSE)="","",VLOOKUP(B136,'Boys Rosters'!$P$2:$T$151,4,FALSE))))</f>
        <v/>
      </c>
      <c r="E136" t="str">
        <f>IF(B136="","",IF(COUNTA('Boys Rosters'!$S$2:$S$151)=0,"",IF(VLOOKUP(B136,'Boys Rosters'!$P$2:$T$151,3,FALSE)="","",VLOOKUP(B136,'Boys Rosters'!$P$2:$T$151,3,FALSE))))</f>
        <v/>
      </c>
      <c r="F136" s="3"/>
      <c r="G136" t="str">
        <f>IF(B136="","",IF(COUNTIF($D$2:$D$151,D136)&lt;5,"",IF(COUNTIF($D$2:D136,D136)&gt;7,"",MAX($G$2:G135)+1)))</f>
        <v/>
      </c>
    </row>
    <row r="137" spans="1:7" x14ac:dyDescent="0.25">
      <c r="A137" t="str">
        <f>IF(B137="","",IF(D137='Boys Rosters'!$B$2,COUNTIF($D$2:D137,'Boys Rosters'!$B$2)&amp;D137,IF(D137='Boys Rosters'!$G$2,COUNTIF($D$2:D137,'Boys Rosters'!$G$2)&amp;D137,COUNTIF($D$2:D137,'Boys Rosters'!$L$2)&amp;D137)))</f>
        <v/>
      </c>
      <c r="B137" t="str">
        <f>IF(COUNT('Boys Rosters'!$P$2:$P$151)&gt;COUNT($B$2:B136),B136+1,"")</f>
        <v/>
      </c>
      <c r="C137" t="str">
        <f>IF(B137="","",IF(COUNT('Boys Rosters'!$Q$2:$Q$151)=0,"",VLOOKUP(B137,'Boys Rosters'!$P$2:$T$151,2,FALSE)))</f>
        <v/>
      </c>
      <c r="D137" t="str">
        <f>IF(B137="","",IF(COUNTA('Boys Rosters'!$S$2:$S$151)=0,"",IF(VLOOKUP(B137,'Boys Rosters'!$P$2:$T$151,4,FALSE)="","",VLOOKUP(B137,'Boys Rosters'!$P$2:$T$151,4,FALSE))))</f>
        <v/>
      </c>
      <c r="E137" t="str">
        <f>IF(B137="","",IF(COUNTA('Boys Rosters'!$S$2:$S$151)=0,"",IF(VLOOKUP(B137,'Boys Rosters'!$P$2:$T$151,3,FALSE)="","",VLOOKUP(B137,'Boys Rosters'!$P$2:$T$151,3,FALSE))))</f>
        <v/>
      </c>
      <c r="F137" s="3"/>
      <c r="G137" t="str">
        <f>IF(B137="","",IF(COUNTIF($D$2:$D$151,D137)&lt;5,"",IF(COUNTIF($D$2:D137,D137)&gt;7,"",MAX($G$2:G136)+1)))</f>
        <v/>
      </c>
    </row>
    <row r="138" spans="1:7" x14ac:dyDescent="0.25">
      <c r="A138" t="str">
        <f>IF(B138="","",IF(D138='Boys Rosters'!$B$2,COUNTIF($D$2:D138,'Boys Rosters'!$B$2)&amp;D138,IF(D138='Boys Rosters'!$G$2,COUNTIF($D$2:D138,'Boys Rosters'!$G$2)&amp;D138,COUNTIF($D$2:D138,'Boys Rosters'!$L$2)&amp;D138)))</f>
        <v/>
      </c>
      <c r="B138" t="str">
        <f>IF(COUNT('Boys Rosters'!$P$2:$P$151)&gt;COUNT($B$2:B137),B137+1,"")</f>
        <v/>
      </c>
      <c r="C138" t="str">
        <f>IF(B138="","",IF(COUNT('Boys Rosters'!$Q$2:$Q$151)=0,"",VLOOKUP(B138,'Boys Rosters'!$P$2:$T$151,2,FALSE)))</f>
        <v/>
      </c>
      <c r="D138" t="str">
        <f>IF(B138="","",IF(COUNTA('Boys Rosters'!$S$2:$S$151)=0,"",IF(VLOOKUP(B138,'Boys Rosters'!$P$2:$T$151,4,FALSE)="","",VLOOKUP(B138,'Boys Rosters'!$P$2:$T$151,4,FALSE))))</f>
        <v/>
      </c>
      <c r="E138" t="str">
        <f>IF(B138="","",IF(COUNTA('Boys Rosters'!$S$2:$S$151)=0,"",IF(VLOOKUP(B138,'Boys Rosters'!$P$2:$T$151,3,FALSE)="","",VLOOKUP(B138,'Boys Rosters'!$P$2:$T$151,3,FALSE))))</f>
        <v/>
      </c>
      <c r="F138" s="3"/>
      <c r="G138" t="str">
        <f>IF(B138="","",IF(COUNTIF($D$2:$D$151,D138)&lt;5,"",IF(COUNTIF($D$2:D138,D138)&gt;7,"",MAX($G$2:G137)+1)))</f>
        <v/>
      </c>
    </row>
    <row r="139" spans="1:7" x14ac:dyDescent="0.25">
      <c r="A139" t="str">
        <f>IF(B139="","",IF(D139='Boys Rosters'!$B$2,COUNTIF($D$2:D139,'Boys Rosters'!$B$2)&amp;D139,IF(D139='Boys Rosters'!$G$2,COUNTIF($D$2:D139,'Boys Rosters'!$G$2)&amp;D139,COUNTIF($D$2:D139,'Boys Rosters'!$L$2)&amp;D139)))</f>
        <v/>
      </c>
      <c r="B139" t="str">
        <f>IF(COUNT('Boys Rosters'!$P$2:$P$151)&gt;COUNT($B$2:B138),B138+1,"")</f>
        <v/>
      </c>
      <c r="C139" t="str">
        <f>IF(B139="","",IF(COUNT('Boys Rosters'!$Q$2:$Q$151)=0,"",VLOOKUP(B139,'Boys Rosters'!$P$2:$T$151,2,FALSE)))</f>
        <v/>
      </c>
      <c r="D139" t="str">
        <f>IF(B139="","",IF(COUNTA('Boys Rosters'!$S$2:$S$151)=0,"",IF(VLOOKUP(B139,'Boys Rosters'!$P$2:$T$151,4,FALSE)="","",VLOOKUP(B139,'Boys Rosters'!$P$2:$T$151,4,FALSE))))</f>
        <v/>
      </c>
      <c r="E139" t="str">
        <f>IF(B139="","",IF(COUNTA('Boys Rosters'!$S$2:$S$151)=0,"",IF(VLOOKUP(B139,'Boys Rosters'!$P$2:$T$151,3,FALSE)="","",VLOOKUP(B139,'Boys Rosters'!$P$2:$T$151,3,FALSE))))</f>
        <v/>
      </c>
      <c r="F139" s="3"/>
      <c r="G139" t="str">
        <f>IF(B139="","",IF(COUNTIF($D$2:$D$151,D139)&lt;5,"",IF(COUNTIF($D$2:D139,D139)&gt;7,"",MAX($G$2:G138)+1)))</f>
        <v/>
      </c>
    </row>
    <row r="140" spans="1:7" x14ac:dyDescent="0.25">
      <c r="A140" t="str">
        <f>IF(B140="","",IF(D140='Boys Rosters'!$B$2,COUNTIF($D$2:D140,'Boys Rosters'!$B$2)&amp;D140,IF(D140='Boys Rosters'!$G$2,COUNTIF($D$2:D140,'Boys Rosters'!$G$2)&amp;D140,COUNTIF($D$2:D140,'Boys Rosters'!$L$2)&amp;D140)))</f>
        <v/>
      </c>
      <c r="B140" t="str">
        <f>IF(COUNT('Boys Rosters'!$P$2:$P$151)&gt;COUNT($B$2:B139),B139+1,"")</f>
        <v/>
      </c>
      <c r="C140" t="str">
        <f>IF(B140="","",IF(COUNT('Boys Rosters'!$Q$2:$Q$151)=0,"",VLOOKUP(B140,'Boys Rosters'!$P$2:$T$151,2,FALSE)))</f>
        <v/>
      </c>
      <c r="D140" t="str">
        <f>IF(B140="","",IF(COUNTA('Boys Rosters'!$S$2:$S$151)=0,"",IF(VLOOKUP(B140,'Boys Rosters'!$P$2:$T$151,4,FALSE)="","",VLOOKUP(B140,'Boys Rosters'!$P$2:$T$151,4,FALSE))))</f>
        <v/>
      </c>
      <c r="E140" t="str">
        <f>IF(B140="","",IF(COUNTA('Boys Rosters'!$S$2:$S$151)=0,"",IF(VLOOKUP(B140,'Boys Rosters'!$P$2:$T$151,3,FALSE)="","",VLOOKUP(B140,'Boys Rosters'!$P$2:$T$151,3,FALSE))))</f>
        <v/>
      </c>
      <c r="F140" s="3"/>
      <c r="G140" t="str">
        <f>IF(B140="","",IF(COUNTIF($D$2:$D$151,D140)&lt;5,"",IF(COUNTIF($D$2:D140,D140)&gt;7,"",MAX($G$2:G139)+1)))</f>
        <v/>
      </c>
    </row>
    <row r="141" spans="1:7" x14ac:dyDescent="0.25">
      <c r="A141" t="str">
        <f>IF(B141="","",IF(D141='Boys Rosters'!$B$2,COUNTIF($D$2:D141,'Boys Rosters'!$B$2)&amp;D141,IF(D141='Boys Rosters'!$G$2,COUNTIF($D$2:D141,'Boys Rosters'!$G$2)&amp;D141,COUNTIF($D$2:D141,'Boys Rosters'!$L$2)&amp;D141)))</f>
        <v/>
      </c>
      <c r="B141" t="str">
        <f>IF(COUNT('Boys Rosters'!$P$2:$P$151)&gt;COUNT($B$2:B140),B140+1,"")</f>
        <v/>
      </c>
      <c r="C141" t="str">
        <f>IF(B141="","",IF(COUNT('Boys Rosters'!$Q$2:$Q$151)=0,"",VLOOKUP(B141,'Boys Rosters'!$P$2:$T$151,2,FALSE)))</f>
        <v/>
      </c>
      <c r="D141" t="str">
        <f>IF(B141="","",IF(COUNTA('Boys Rosters'!$S$2:$S$151)=0,"",IF(VLOOKUP(B141,'Boys Rosters'!$P$2:$T$151,4,FALSE)="","",VLOOKUP(B141,'Boys Rosters'!$P$2:$T$151,4,FALSE))))</f>
        <v/>
      </c>
      <c r="E141" t="str">
        <f>IF(B141="","",IF(COUNTA('Boys Rosters'!$S$2:$S$151)=0,"",IF(VLOOKUP(B141,'Boys Rosters'!$P$2:$T$151,3,FALSE)="","",VLOOKUP(B141,'Boys Rosters'!$P$2:$T$151,3,FALSE))))</f>
        <v/>
      </c>
      <c r="F141" s="3"/>
      <c r="G141" t="str">
        <f>IF(B141="","",IF(COUNTIF($D$2:$D$151,D141)&lt;5,"",IF(COUNTIF($D$2:D141,D141)&gt;7,"",MAX($G$2:G140)+1)))</f>
        <v/>
      </c>
    </row>
    <row r="142" spans="1:7" x14ac:dyDescent="0.25">
      <c r="A142" t="str">
        <f>IF(B142="","",IF(D142='Boys Rosters'!$B$2,COUNTIF($D$2:D142,'Boys Rosters'!$B$2)&amp;D142,IF(D142='Boys Rosters'!$G$2,COUNTIF($D$2:D142,'Boys Rosters'!$G$2)&amp;D142,COUNTIF($D$2:D142,'Boys Rosters'!$L$2)&amp;D142)))</f>
        <v/>
      </c>
      <c r="B142" t="str">
        <f>IF(COUNT('Boys Rosters'!$P$2:$P$151)&gt;COUNT($B$2:B141),B141+1,"")</f>
        <v/>
      </c>
      <c r="C142" t="str">
        <f>IF(B142="","",IF(COUNT('Boys Rosters'!$Q$2:$Q$151)=0,"",VLOOKUP(B142,'Boys Rosters'!$P$2:$T$151,2,FALSE)))</f>
        <v/>
      </c>
      <c r="D142" t="str">
        <f>IF(B142="","",IF(COUNTA('Boys Rosters'!$S$2:$S$151)=0,"",IF(VLOOKUP(B142,'Boys Rosters'!$P$2:$T$151,4,FALSE)="","",VLOOKUP(B142,'Boys Rosters'!$P$2:$T$151,4,FALSE))))</f>
        <v/>
      </c>
      <c r="E142" t="str">
        <f>IF(B142="","",IF(COUNTA('Boys Rosters'!$S$2:$S$151)=0,"",IF(VLOOKUP(B142,'Boys Rosters'!$P$2:$T$151,3,FALSE)="","",VLOOKUP(B142,'Boys Rosters'!$P$2:$T$151,3,FALSE))))</f>
        <v/>
      </c>
      <c r="F142" s="3"/>
      <c r="G142" t="str">
        <f>IF(B142="","",IF(COUNTIF($D$2:$D$151,D142)&lt;5,"",IF(COUNTIF($D$2:D142,D142)&gt;7,"",MAX($G$2:G141)+1)))</f>
        <v/>
      </c>
    </row>
    <row r="143" spans="1:7" x14ac:dyDescent="0.25">
      <c r="A143" t="str">
        <f>IF(B143="","",IF(D143='Boys Rosters'!$B$2,COUNTIF($D$2:D143,'Boys Rosters'!$B$2)&amp;D143,IF(D143='Boys Rosters'!$G$2,COUNTIF($D$2:D143,'Boys Rosters'!$G$2)&amp;D143,COUNTIF($D$2:D143,'Boys Rosters'!$L$2)&amp;D143)))</f>
        <v/>
      </c>
      <c r="B143" t="str">
        <f>IF(COUNT('Boys Rosters'!$P$2:$P$151)&gt;COUNT($B$2:B142),B142+1,"")</f>
        <v/>
      </c>
      <c r="C143" t="str">
        <f>IF(B143="","",IF(COUNT('Boys Rosters'!$Q$2:$Q$151)=0,"",VLOOKUP(B143,'Boys Rosters'!$P$2:$T$151,2,FALSE)))</f>
        <v/>
      </c>
      <c r="D143" t="str">
        <f>IF(B143="","",IF(COUNTA('Boys Rosters'!$S$2:$S$151)=0,"",IF(VLOOKUP(B143,'Boys Rosters'!$P$2:$T$151,4,FALSE)="","",VLOOKUP(B143,'Boys Rosters'!$P$2:$T$151,4,FALSE))))</f>
        <v/>
      </c>
      <c r="E143" t="str">
        <f>IF(B143="","",IF(COUNTA('Boys Rosters'!$S$2:$S$151)=0,"",IF(VLOOKUP(B143,'Boys Rosters'!$P$2:$T$151,3,FALSE)="","",VLOOKUP(B143,'Boys Rosters'!$P$2:$T$151,3,FALSE))))</f>
        <v/>
      </c>
      <c r="F143" s="3"/>
      <c r="G143" t="str">
        <f>IF(B143="","",IF(COUNTIF($D$2:$D$151,D143)&lt;5,"",IF(COUNTIF($D$2:D143,D143)&gt;7,"",MAX($G$2:G142)+1)))</f>
        <v/>
      </c>
    </row>
    <row r="144" spans="1:7" x14ac:dyDescent="0.25">
      <c r="A144" t="str">
        <f>IF(B144="","",IF(D144='Boys Rosters'!$B$2,COUNTIF($D$2:D144,'Boys Rosters'!$B$2)&amp;D144,IF(D144='Boys Rosters'!$G$2,COUNTIF($D$2:D144,'Boys Rosters'!$G$2)&amp;D144,COUNTIF($D$2:D144,'Boys Rosters'!$L$2)&amp;D144)))</f>
        <v/>
      </c>
      <c r="B144" t="str">
        <f>IF(COUNT('Boys Rosters'!$P$2:$P$151)&gt;COUNT($B$2:B143),B143+1,"")</f>
        <v/>
      </c>
      <c r="C144" t="str">
        <f>IF(B144="","",IF(COUNT('Boys Rosters'!$Q$2:$Q$151)=0,"",VLOOKUP(B144,'Boys Rosters'!$P$2:$T$151,2,FALSE)))</f>
        <v/>
      </c>
      <c r="D144" t="str">
        <f>IF(B144="","",IF(COUNTA('Boys Rosters'!$S$2:$S$151)=0,"",IF(VLOOKUP(B144,'Boys Rosters'!$P$2:$T$151,4,FALSE)="","",VLOOKUP(B144,'Boys Rosters'!$P$2:$T$151,4,FALSE))))</f>
        <v/>
      </c>
      <c r="E144" t="str">
        <f>IF(B144="","",IF(COUNTA('Boys Rosters'!$S$2:$S$151)=0,"",IF(VLOOKUP(B144,'Boys Rosters'!$P$2:$T$151,3,FALSE)="","",VLOOKUP(B144,'Boys Rosters'!$P$2:$T$151,3,FALSE))))</f>
        <v/>
      </c>
      <c r="F144" s="3"/>
      <c r="G144" t="str">
        <f>IF(B144="","",IF(COUNTIF($D$2:$D$151,D144)&lt;5,"",IF(COUNTIF($D$2:D144,D144)&gt;7,"",MAX($G$2:G143)+1)))</f>
        <v/>
      </c>
    </row>
    <row r="145" spans="1:7" x14ac:dyDescent="0.25">
      <c r="A145" t="str">
        <f>IF(B145="","",IF(D145='Boys Rosters'!$B$2,COUNTIF($D$2:D145,'Boys Rosters'!$B$2)&amp;D145,IF(D145='Boys Rosters'!$G$2,COUNTIF($D$2:D145,'Boys Rosters'!$G$2)&amp;D145,COUNTIF($D$2:D145,'Boys Rosters'!$L$2)&amp;D145)))</f>
        <v/>
      </c>
      <c r="B145" t="str">
        <f>IF(COUNT('Boys Rosters'!$P$2:$P$151)&gt;COUNT($B$2:B144),B144+1,"")</f>
        <v/>
      </c>
      <c r="C145" t="str">
        <f>IF(B145="","",IF(COUNT('Boys Rosters'!$Q$2:$Q$151)=0,"",VLOOKUP(B145,'Boys Rosters'!$P$2:$T$151,2,FALSE)))</f>
        <v/>
      </c>
      <c r="D145" t="str">
        <f>IF(B145="","",IF(COUNTA('Boys Rosters'!$S$2:$S$151)=0,"",IF(VLOOKUP(B145,'Boys Rosters'!$P$2:$T$151,4,FALSE)="","",VLOOKUP(B145,'Boys Rosters'!$P$2:$T$151,4,FALSE))))</f>
        <v/>
      </c>
      <c r="E145" t="str">
        <f>IF(B145="","",IF(COUNTA('Boys Rosters'!$S$2:$S$151)=0,"",IF(VLOOKUP(B145,'Boys Rosters'!$P$2:$T$151,3,FALSE)="","",VLOOKUP(B145,'Boys Rosters'!$P$2:$T$151,3,FALSE))))</f>
        <v/>
      </c>
      <c r="F145" s="3"/>
      <c r="G145" t="str">
        <f>IF(B145="","",IF(COUNTIF($D$2:$D$151,D145)&lt;5,"",IF(COUNTIF($D$2:D145,D145)&gt;7,"",MAX($G$2:G144)+1)))</f>
        <v/>
      </c>
    </row>
    <row r="146" spans="1:7" x14ac:dyDescent="0.25">
      <c r="A146" t="str">
        <f>IF(B146="","",IF(D146='Boys Rosters'!$B$2,COUNTIF($D$2:D146,'Boys Rosters'!$B$2)&amp;D146,IF(D146='Boys Rosters'!$G$2,COUNTIF($D$2:D146,'Boys Rosters'!$G$2)&amp;D146,COUNTIF($D$2:D146,'Boys Rosters'!$L$2)&amp;D146)))</f>
        <v/>
      </c>
      <c r="B146" t="str">
        <f>IF(COUNT('Boys Rosters'!$P$2:$P$151)&gt;COUNT($B$2:B145),B145+1,"")</f>
        <v/>
      </c>
      <c r="C146" t="str">
        <f>IF(B146="","",IF(COUNT('Boys Rosters'!$Q$2:$Q$151)=0,"",VLOOKUP(B146,'Boys Rosters'!$P$2:$T$151,2,FALSE)))</f>
        <v/>
      </c>
      <c r="D146" t="str">
        <f>IF(B146="","",IF(COUNTA('Boys Rosters'!$S$2:$S$151)=0,"",IF(VLOOKUP(B146,'Boys Rosters'!$P$2:$T$151,4,FALSE)="","",VLOOKUP(B146,'Boys Rosters'!$P$2:$T$151,4,FALSE))))</f>
        <v/>
      </c>
      <c r="E146" t="str">
        <f>IF(B146="","",IF(COUNTA('Boys Rosters'!$S$2:$S$151)=0,"",IF(VLOOKUP(B146,'Boys Rosters'!$P$2:$T$151,3,FALSE)="","",VLOOKUP(B146,'Boys Rosters'!$P$2:$T$151,3,FALSE))))</f>
        <v/>
      </c>
      <c r="F146" s="3"/>
      <c r="G146" t="str">
        <f>IF(B146="","",IF(COUNTIF($D$2:$D$151,D146)&lt;5,"",IF(COUNTIF($D$2:D146,D146)&gt;7,"",MAX($G$2:G145)+1)))</f>
        <v/>
      </c>
    </row>
    <row r="147" spans="1:7" x14ac:dyDescent="0.25">
      <c r="A147" t="str">
        <f>IF(B147="","",IF(D147='Boys Rosters'!$B$2,COUNTIF($D$2:D147,'Boys Rosters'!$B$2)&amp;D147,IF(D147='Boys Rosters'!$G$2,COUNTIF($D$2:D147,'Boys Rosters'!$G$2)&amp;D147,COUNTIF($D$2:D147,'Boys Rosters'!$L$2)&amp;D147)))</f>
        <v/>
      </c>
      <c r="B147" t="str">
        <f>IF(COUNT('Boys Rosters'!$P$2:$P$151)&gt;COUNT($B$2:B146),B146+1,"")</f>
        <v/>
      </c>
      <c r="C147" t="str">
        <f>IF(B147="","",IF(COUNT('Boys Rosters'!$Q$2:$Q$151)=0,"",VLOOKUP(B147,'Boys Rosters'!$P$2:$T$151,2,FALSE)))</f>
        <v/>
      </c>
      <c r="D147" t="str">
        <f>IF(B147="","",IF(COUNTA('Boys Rosters'!$S$2:$S$151)=0,"",IF(VLOOKUP(B147,'Boys Rosters'!$P$2:$T$151,4,FALSE)="","",VLOOKUP(B147,'Boys Rosters'!$P$2:$T$151,4,FALSE))))</f>
        <v/>
      </c>
      <c r="E147" t="str">
        <f>IF(B147="","",IF(COUNTA('Boys Rosters'!$S$2:$S$151)=0,"",IF(VLOOKUP(B147,'Boys Rosters'!$P$2:$T$151,3,FALSE)="","",VLOOKUP(B147,'Boys Rosters'!$P$2:$T$151,3,FALSE))))</f>
        <v/>
      </c>
      <c r="F147" s="3"/>
      <c r="G147" t="str">
        <f>IF(B147="","",IF(COUNTIF($D$2:$D$151,D147)&lt;5,"",IF(COUNTIF($D$2:D147,D147)&gt;7,"",MAX($G$2:G146)+1)))</f>
        <v/>
      </c>
    </row>
    <row r="148" spans="1:7" x14ac:dyDescent="0.25">
      <c r="A148" t="str">
        <f>IF(B148="","",IF(D148='Boys Rosters'!$B$2,COUNTIF($D$2:D148,'Boys Rosters'!$B$2)&amp;D148,IF(D148='Boys Rosters'!$G$2,COUNTIF($D$2:D148,'Boys Rosters'!$G$2)&amp;D148,COUNTIF($D$2:D148,'Boys Rosters'!$L$2)&amp;D148)))</f>
        <v/>
      </c>
      <c r="B148" t="str">
        <f>IF(COUNT('Boys Rosters'!$P$2:$P$151)&gt;COUNT($B$2:B147),B147+1,"")</f>
        <v/>
      </c>
      <c r="C148" t="str">
        <f>IF(B148="","",IF(COUNT('Boys Rosters'!$Q$2:$Q$151)=0,"",VLOOKUP(B148,'Boys Rosters'!$P$2:$T$151,2,FALSE)))</f>
        <v/>
      </c>
      <c r="D148" t="str">
        <f>IF(B148="","",IF(COUNTA('Boys Rosters'!$S$2:$S$151)=0,"",IF(VLOOKUP(B148,'Boys Rosters'!$P$2:$T$151,4,FALSE)="","",VLOOKUP(B148,'Boys Rosters'!$P$2:$T$151,4,FALSE))))</f>
        <v/>
      </c>
      <c r="E148" t="str">
        <f>IF(B148="","",IF(COUNTA('Boys Rosters'!$S$2:$S$151)=0,"",IF(VLOOKUP(B148,'Boys Rosters'!$P$2:$T$151,3,FALSE)="","",VLOOKUP(B148,'Boys Rosters'!$P$2:$T$151,3,FALSE))))</f>
        <v/>
      </c>
      <c r="F148" s="3"/>
      <c r="G148" t="str">
        <f>IF(B148="","",IF(COUNTIF($D$2:$D$151,D148)&lt;5,"",IF(COUNTIF($D$2:D148,D148)&gt;7,"",MAX($G$2:G147)+1)))</f>
        <v/>
      </c>
    </row>
    <row r="149" spans="1:7" x14ac:dyDescent="0.25">
      <c r="A149" t="str">
        <f>IF(B149="","",IF(D149='Boys Rosters'!$B$2,COUNTIF($D$2:D149,'Boys Rosters'!$B$2)&amp;D149,IF(D149='Boys Rosters'!$G$2,COUNTIF($D$2:D149,'Boys Rosters'!$G$2)&amp;D149,COUNTIF($D$2:D149,'Boys Rosters'!$L$2)&amp;D149)))</f>
        <v/>
      </c>
      <c r="B149" t="str">
        <f>IF(COUNT('Boys Rosters'!$P$2:$P$151)&gt;COUNT($B$2:B148),B148+1,"")</f>
        <v/>
      </c>
      <c r="C149" t="str">
        <f>IF(B149="","",IF(COUNT('Boys Rosters'!$Q$2:$Q$151)=0,"",VLOOKUP(B149,'Boys Rosters'!$P$2:$T$151,2,FALSE)))</f>
        <v/>
      </c>
      <c r="D149" t="str">
        <f>IF(B149="","",IF(COUNTA('Boys Rosters'!$S$2:$S$151)=0,"",IF(VLOOKUP(B149,'Boys Rosters'!$P$2:$T$151,4,FALSE)="","",VLOOKUP(B149,'Boys Rosters'!$P$2:$T$151,4,FALSE))))</f>
        <v/>
      </c>
      <c r="E149" t="str">
        <f>IF(B149="","",IF(COUNTA('Boys Rosters'!$S$2:$S$151)=0,"",IF(VLOOKUP(B149,'Boys Rosters'!$P$2:$T$151,3,FALSE)="","",VLOOKUP(B149,'Boys Rosters'!$P$2:$T$151,3,FALSE))))</f>
        <v/>
      </c>
      <c r="F149" s="3"/>
      <c r="G149" t="str">
        <f>IF(B149="","",IF(COUNTIF($D$2:$D$151,D149)&lt;5,"",IF(COUNTIF($D$2:D149,D149)&gt;7,"",MAX($G$2:G148)+1)))</f>
        <v/>
      </c>
    </row>
    <row r="150" spans="1:7" x14ac:dyDescent="0.25">
      <c r="A150" t="str">
        <f>IF(B150="","",IF(D150='Boys Rosters'!$B$2,COUNTIF($D$2:D150,'Boys Rosters'!$B$2)&amp;D150,IF(D150='Boys Rosters'!$G$2,COUNTIF($D$2:D150,'Boys Rosters'!$G$2)&amp;D150,COUNTIF($D$2:D150,'Boys Rosters'!$L$2)&amp;D150)))</f>
        <v/>
      </c>
      <c r="B150" t="str">
        <f>IF(COUNT('Boys Rosters'!$P$2:$P$151)&gt;COUNT($B$2:B149),B149+1,"")</f>
        <v/>
      </c>
      <c r="C150" t="str">
        <f>IF(B150="","",IF(COUNT('Boys Rosters'!$Q$2:$Q$151)=0,"",VLOOKUP(B150,'Boys Rosters'!$P$2:$T$151,2,FALSE)))</f>
        <v/>
      </c>
      <c r="D150" t="str">
        <f>IF(B150="","",IF(COUNTA('Boys Rosters'!$S$2:$S$151)=0,"",IF(VLOOKUP(B150,'Boys Rosters'!$P$2:$T$151,4,FALSE)="","",VLOOKUP(B150,'Boys Rosters'!$P$2:$T$151,4,FALSE))))</f>
        <v/>
      </c>
      <c r="E150" t="str">
        <f>IF(B150="","",IF(COUNTA('Boys Rosters'!$S$2:$S$151)=0,"",IF(VLOOKUP(B150,'Boys Rosters'!$P$2:$T$151,3,FALSE)="","",VLOOKUP(B150,'Boys Rosters'!$P$2:$T$151,3,FALSE))))</f>
        <v/>
      </c>
      <c r="F150" s="3"/>
      <c r="G150" t="str">
        <f>IF(B150="","",IF(COUNTIF($D$2:$D$151,D150)&lt;5,"",IF(COUNTIF($D$2:D150,D150)&gt;7,"",MAX($G$2:G149)+1)))</f>
        <v/>
      </c>
    </row>
    <row r="151" spans="1:7" x14ac:dyDescent="0.25">
      <c r="A151" t="str">
        <f>IF(B151="","",IF(D151='Boys Rosters'!$B$2,COUNTIF($D$2:D151,'Boys Rosters'!$B$2)&amp;D151,IF(D151='Boys Rosters'!$G$2,COUNTIF($D$2:D151,'Boys Rosters'!$G$2)&amp;D151,COUNTIF($D$2:D151,'Boys Rosters'!$L$2)&amp;D151)))</f>
        <v/>
      </c>
      <c r="B151" t="str">
        <f>IF(COUNT('Boys Rosters'!$P$2:$P$151)&gt;COUNT($B$2:B150),B150+1,"")</f>
        <v/>
      </c>
      <c r="C151" t="str">
        <f>IF(B151="","",IF(COUNT('Boys Rosters'!$Q$2:$Q$151)=0,"",VLOOKUP(B151,'Boys Rosters'!$P$2:$T$151,2,FALSE)))</f>
        <v/>
      </c>
      <c r="D151" t="str">
        <f>IF(B151="","",IF(COUNTA('Boys Rosters'!$S$2:$S$151)=0,"",IF(VLOOKUP(B151,'Boys Rosters'!$P$2:$T$151,4,FALSE)="","",VLOOKUP(B151,'Boys Rosters'!$P$2:$T$151,4,FALSE))))</f>
        <v/>
      </c>
      <c r="E151" t="str">
        <f>IF(B151="","",IF(COUNTA('Boys Rosters'!$S$2:$S$151)=0,"",IF(VLOOKUP(B151,'Boys Rosters'!$P$2:$T$151,3,FALSE)="","",VLOOKUP(B151,'Boys Rosters'!$P$2:$T$151,3,FALSE))))</f>
        <v/>
      </c>
      <c r="F151" s="3"/>
      <c r="G151" t="str">
        <f>IF(B151="","",IF(COUNTIF($D$2:$D$151,D151)&lt;5,"",IF(COUNTIF($D$2:D151,D151)&gt;7,"",MAX($G$2:G150)+1)))</f>
        <v/>
      </c>
    </row>
  </sheetData>
  <sheetProtection password="C6FC" sheet="1" objects="1" scenarios="1" selectLockedCells="1" autoFilter="0"/>
  <autoFilter ref="B1:G9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zoomScale="90" zoomScaleNormal="90" workbookViewId="0">
      <selection activeCell="J18" sqref="J18"/>
    </sheetView>
  </sheetViews>
  <sheetFormatPr defaultRowHeight="15" x14ac:dyDescent="0.25"/>
  <cols>
    <col min="1" max="1" width="7" customWidth="1"/>
    <col min="2" max="2" width="20.5703125" customWidth="1"/>
    <col min="3" max="3" width="18.7109375" customWidth="1"/>
    <col min="5" max="5" width="9.140625" customWidth="1"/>
    <col min="6" max="7" width="9.140625" hidden="1" customWidth="1"/>
    <col min="8" max="8" width="21.28515625" hidden="1" customWidth="1"/>
    <col min="9" max="9" width="9.140625" hidden="1" customWidth="1"/>
    <col min="11" max="11" width="6.5703125" customWidth="1"/>
    <col min="12" max="12" width="19.85546875" customWidth="1"/>
  </cols>
  <sheetData>
    <row r="1" spans="1:13" x14ac:dyDescent="0.25">
      <c r="A1" t="s">
        <v>12</v>
      </c>
      <c r="F1" s="2" t="s">
        <v>17</v>
      </c>
      <c r="G1" t="s">
        <v>11</v>
      </c>
      <c r="H1" t="s">
        <v>10</v>
      </c>
      <c r="I1" t="s">
        <v>15</v>
      </c>
      <c r="K1" t="s">
        <v>14</v>
      </c>
    </row>
    <row r="2" spans="1:13" x14ac:dyDescent="0.25">
      <c r="A2" s="8" t="s">
        <v>0</v>
      </c>
      <c r="B2" s="8" t="s">
        <v>2</v>
      </c>
      <c r="C2" s="8" t="s">
        <v>1</v>
      </c>
      <c r="D2" s="8" t="s">
        <v>13</v>
      </c>
      <c r="F2">
        <f>IF(SUM(I2:I6)=0,"",SUM(I2:I6))</f>
        <v>39</v>
      </c>
      <c r="G2" t="str">
        <f>IF(ISBLANK('Boys Rosters'!$B$2),"",IF(COUNTIF('Boys Scoring'!$D$2:$D$151,'Boys Rosters'!$B$2)&lt;5,"",'Boys Rosters'!$B$2))</f>
        <v>Greenwood MS</v>
      </c>
      <c r="H2" t="str">
        <f>IF(G2="","",VLOOKUP(1&amp;G2,'Boys Scoring'!$A$2:$G$151,5,FALSE))</f>
        <v>Keith Alford</v>
      </c>
      <c r="I2">
        <f>IF(G2="","",VLOOKUP(1&amp;G2,'Boys Scoring'!$A$2:$G$151,7,FALSE))</f>
        <v>3</v>
      </c>
      <c r="K2" s="8" t="s">
        <v>0</v>
      </c>
      <c r="L2" s="8" t="s">
        <v>1</v>
      </c>
      <c r="M2" s="8" t="s">
        <v>3</v>
      </c>
    </row>
    <row r="3" spans="1:13" x14ac:dyDescent="0.25">
      <c r="A3" s="10">
        <f>IF(COUNT('Boys Rosters'!$P$2:$P$151)&gt;0,1,"")</f>
        <v>1</v>
      </c>
      <c r="B3" s="11" t="str">
        <f>IF(A3="","",VLOOKUP(A3,'Boys Scoring'!$B$2:$G$21,4,FALSE))</f>
        <v>Stafan Allen</v>
      </c>
      <c r="C3" s="11" t="str">
        <f>IF(A3="","",VLOOKUP(A3,'Boys Scoring'!$B$2:$G$21,3,FALSE))</f>
        <v>Plainfield MS</v>
      </c>
      <c r="D3" s="27" t="str">
        <f>IF(A3="","",VLOOKUP(A3,'Boys Scoring'!$B$2:$G$21,5,FALSE))</f>
        <v>11:45.87</v>
      </c>
      <c r="E3" s="1"/>
      <c r="F3" s="1"/>
      <c r="G3" t="str">
        <f>IF(ISBLANK('Boys Rosters'!$B$2),"",IF(COUNTIF('Boys Scoring'!$D$2:$D$151,'Boys Rosters'!$B$2)&lt;5,"",'Boys Rosters'!$B$2))</f>
        <v>Greenwood MS</v>
      </c>
      <c r="H3" t="str">
        <f>IF(G3="","",VLOOKUP(2&amp;G3,'Boys Scoring'!$A$2:$G$151,5,FALSE))</f>
        <v>Harrison Stilley</v>
      </c>
      <c r="I3">
        <f>IF(G3="","",VLOOKUP(2&amp;G3,'Boys Scoring'!$A$2:$G$151,7,FALSE))</f>
        <v>6</v>
      </c>
      <c r="K3" s="10">
        <f>IF(COUNT($F$2,$F$7,$F$12)&gt;=1,1,"")</f>
        <v>1</v>
      </c>
      <c r="L3" s="11" t="str">
        <f>IF(K3="","",IF(COUNT(K3:K5)=2,VLOOKUP(MIN(F2,F7),F2:G7,2,FALSE),VLOOKUP(MIN(F2,F7,F12),F2:G12,2,FALSE)))</f>
        <v>Plainfield MS</v>
      </c>
      <c r="M3" s="16">
        <f>IF(K3="","",IF(COUNT(K3:K5)=2,IF(L3=G2,F2,F7),IF(L3=G2,F2,IF(L3=G7,F7,F12))))</f>
        <v>20</v>
      </c>
    </row>
    <row r="4" spans="1:13" x14ac:dyDescent="0.25">
      <c r="A4" s="12">
        <f>IF(COUNT('Boys Rosters'!$P$2:$P$151)&gt;COUNT($A$2:A3),A3+1,"")</f>
        <v>2</v>
      </c>
      <c r="B4" s="13" t="str">
        <f>IF(A4="","",VLOOKUP(A4,'Boys Scoring'!$B$2:$G$21,4,FALSE))</f>
        <v>Sarren Woodford</v>
      </c>
      <c r="C4" s="13" t="str">
        <f>IF(A4="","",VLOOKUP(A4,'Boys Scoring'!$B$2:$G$21,3,FALSE))</f>
        <v>Plainfield MS</v>
      </c>
      <c r="D4" s="28" t="str">
        <f>IF(A4="","",VLOOKUP(A4,'Boys Scoring'!$B$2:$G$21,5,FALSE))</f>
        <v>11:49.73</v>
      </c>
      <c r="E4" s="1"/>
      <c r="F4" s="1"/>
      <c r="G4" t="str">
        <f>IF(ISBLANK('Boys Rosters'!$B$2),"",IF(COUNTIF('Boys Scoring'!$D$2:$D$151,'Boys Rosters'!$B$2)&lt;5,"",'Boys Rosters'!$B$2))</f>
        <v>Greenwood MS</v>
      </c>
      <c r="H4" t="str">
        <f>IF(G4="","",VLOOKUP(3&amp;G4,'Boys Scoring'!$A$2:$G$151,5,FALSE))</f>
        <v>Conner Watson</v>
      </c>
      <c r="I4">
        <f>IF(G4="","",VLOOKUP(3&amp;G4,'Boys Scoring'!$A$2:$G$151,7,FALSE))</f>
        <v>7</v>
      </c>
      <c r="K4" s="12">
        <f>IF(COUNT($F$2,$F$7,$F$12)&gt;=2,2,"")</f>
        <v>2</v>
      </c>
      <c r="L4" s="13" t="str">
        <f>IF(K4="","",IF(COUNT(F2,F7,F12)=2,VLOOKUP(MAX(F2,F7),F2:G7,2,FALSE),VLOOKUP(MEDIAN(F2,F7,F12),F2:G12,2,FALSE)))</f>
        <v>Greenwood MS</v>
      </c>
      <c r="M4" s="17">
        <f>IF(K4="","",IF(COUNT(K3:K5)=2,IF(L4=G2,F2,F7),IF(L4=G2,F2,IF(L4=G7,F7,F12))))</f>
        <v>39</v>
      </c>
    </row>
    <row r="5" spans="1:13" x14ac:dyDescent="0.25">
      <c r="A5" s="12">
        <f>IF(COUNT('Boys Rosters'!$P$2:$P$151)&gt;COUNT($A$2:A4),A4+1,"")</f>
        <v>3</v>
      </c>
      <c r="B5" s="13" t="str">
        <f>IF(A5="","",VLOOKUP(A5,'Boys Scoring'!$B$2:$G$21,4,FALSE))</f>
        <v>Keith Alford</v>
      </c>
      <c r="C5" s="13" t="str">
        <f>IF(A5="","",VLOOKUP(A5,'Boys Scoring'!$B$2:$G$21,3,FALSE))</f>
        <v>Greenwood MS</v>
      </c>
      <c r="D5" s="28" t="str">
        <f>IF(A5="","",VLOOKUP(A5,'Boys Scoring'!$B$2:$G$21,5,FALSE))</f>
        <v>12:01.00</v>
      </c>
      <c r="E5" s="1"/>
      <c r="F5" s="1"/>
      <c r="G5" t="str">
        <f>IF(ISBLANK('Boys Rosters'!$B$2),"",IF(COUNTIF('Boys Scoring'!$D$2:$D$151,'Boys Rosters'!$B$2)&lt;5,"",'Boys Rosters'!$B$2))</f>
        <v>Greenwood MS</v>
      </c>
      <c r="H5" t="str">
        <f>IF(G5="","",VLOOKUP(4&amp;G5,'Boys Scoring'!$A$2:$G$151,5,FALSE))</f>
        <v>Bryce Imel</v>
      </c>
      <c r="I5">
        <f>IF(G5="","",VLOOKUP(4&amp;G5,'Boys Scoring'!$A$2:$G$151,7,FALSE))</f>
        <v>11</v>
      </c>
      <c r="K5" s="14" t="str">
        <f>IF(COUNT($F$2,$F$7,$F$12)&gt;=3,3,"")</f>
        <v/>
      </c>
      <c r="L5" s="15" t="str">
        <f>IF(K5="","",VLOOKUP(MAX(F2,F7,F12),F2:G12,2,FALSE))</f>
        <v/>
      </c>
      <c r="M5" s="18" t="str">
        <f>IF(K5="","",IF(L5=G2,F2,IF(L5=G7,F7,F12)))</f>
        <v/>
      </c>
    </row>
    <row r="6" spans="1:13" x14ac:dyDescent="0.25">
      <c r="A6" s="12">
        <f>IF(COUNT('Boys Rosters'!$P$2:$P$151)&gt;COUNT($A$2:A5),A5+1,"")</f>
        <v>4</v>
      </c>
      <c r="B6" s="13" t="str">
        <f>IF(A6="","",VLOOKUP(A6,'Boys Scoring'!$B$2:$G$21,4,FALSE))</f>
        <v>Dalton Kane</v>
      </c>
      <c r="C6" s="13" t="str">
        <f>IF(A6="","",VLOOKUP(A6,'Boys Scoring'!$B$2:$G$21,3,FALSE))</f>
        <v>Plainfield MS</v>
      </c>
      <c r="D6" s="28" t="str">
        <f>IF(A6="","",VLOOKUP(A6,'Boys Scoring'!$B$2:$G$21,5,FALSE))</f>
        <v>12:17.86</v>
      </c>
      <c r="E6" s="1"/>
      <c r="F6" s="1"/>
      <c r="G6" t="str">
        <f>IF(ISBLANK('Boys Rosters'!$B$2),"",IF(COUNTIF('Boys Scoring'!$D$2:$D$151,'Boys Rosters'!$B$2)&lt;5,"",'Boys Rosters'!$B$2))</f>
        <v>Greenwood MS</v>
      </c>
      <c r="H6" t="str">
        <f>IF(G6="","",VLOOKUP(5&amp;G6,'Boys Scoring'!$A$2:$G$151,5,FALSE))</f>
        <v>Anthony Walker</v>
      </c>
      <c r="I6">
        <f>IF(G6="","",VLOOKUP(5&amp;G6,'Boys Scoring'!$A$2:$G$151,7,FALSE))</f>
        <v>12</v>
      </c>
    </row>
    <row r="7" spans="1:13" x14ac:dyDescent="0.25">
      <c r="A7" s="12">
        <f>IF(COUNT('Boys Rosters'!$P$2:$P$151)&gt;COUNT($A$2:A6),A6+1,"")</f>
        <v>5</v>
      </c>
      <c r="B7" s="13" t="str">
        <f>IF(A7="","",VLOOKUP(A7,'Boys Scoring'!$B$2:$G$21,4,FALSE))</f>
        <v>Cole Smith</v>
      </c>
      <c r="C7" s="13" t="str">
        <f>IF(A7="","",VLOOKUP(A7,'Boys Scoring'!$B$2:$G$21,3,FALSE))</f>
        <v>Plainfield MS</v>
      </c>
      <c r="D7" s="28" t="str">
        <f>IF(A7="","",VLOOKUP(A7,'Boys Scoring'!$B$2:$G$21,5,FALSE))</f>
        <v>12:23.46</v>
      </c>
      <c r="E7" s="1"/>
      <c r="F7">
        <f>IF(SUM(I7:I11)=0,"",SUM(I7:I11))</f>
        <v>20</v>
      </c>
      <c r="G7" t="str">
        <f>IF(ISBLANK('Boys Rosters'!$G$2),"",IF(COUNTIF('Boys Scoring'!$D$2:$D$151,'Boys Rosters'!$G$2)&lt;5,"",'Boys Rosters'!$G$2))</f>
        <v>Plainfield MS</v>
      </c>
      <c r="H7" t="str">
        <f>IF(G7="","",VLOOKUP(1&amp;G7,'Boys Scoring'!$A$2:$G$151,5,FALSE))</f>
        <v>Stafan Allen</v>
      </c>
      <c r="I7">
        <f>IF(G7="","",VLOOKUP(1&amp;G7,'Boys Scoring'!$A$2:$G$151,7,FALSE))</f>
        <v>1</v>
      </c>
    </row>
    <row r="8" spans="1:13" x14ac:dyDescent="0.25">
      <c r="A8" s="12">
        <f>IF(COUNT('Boys Rosters'!$P$2:$P$151)&gt;COUNT($A$2:A7),A7+1,"")</f>
        <v>6</v>
      </c>
      <c r="B8" s="13" t="str">
        <f>IF(A8="","",VLOOKUP(A8,'Boys Scoring'!$B$2:$G$21,4,FALSE))</f>
        <v>Harrison Stilley</v>
      </c>
      <c r="C8" s="13" t="str">
        <f>IF(A8="","",VLOOKUP(A8,'Boys Scoring'!$B$2:$G$21,3,FALSE))</f>
        <v>Greenwood MS</v>
      </c>
      <c r="D8" s="28" t="str">
        <f>IF(A8="","",VLOOKUP(A8,'Boys Scoring'!$B$2:$G$21,5,FALSE))</f>
        <v>12:32.95</v>
      </c>
      <c r="E8" s="1"/>
      <c r="F8" s="1"/>
      <c r="G8" t="str">
        <f>IF(ISBLANK('Boys Rosters'!$G$2),"",IF(COUNTIF('Boys Scoring'!$D$2:$D$151,'Boys Rosters'!$G$2)&lt;5,"",'Boys Rosters'!$G$2))</f>
        <v>Plainfield MS</v>
      </c>
      <c r="H8" t="str">
        <f>IF(G8="","",VLOOKUP(2&amp;G8,'Boys Scoring'!$A$2:$G$151,5,FALSE))</f>
        <v>Sarren Woodford</v>
      </c>
      <c r="I8">
        <f>IF(G8="","",VLOOKUP(2&amp;G8,'Boys Scoring'!$A$2:$G$151,7,FALSE))</f>
        <v>2</v>
      </c>
    </row>
    <row r="9" spans="1:13" x14ac:dyDescent="0.25">
      <c r="A9" s="12">
        <f>IF(COUNT('Boys Rosters'!$P$2:$P$151)&gt;COUNT($A$2:A8),A8+1,"")</f>
        <v>7</v>
      </c>
      <c r="B9" s="13" t="str">
        <f>IF(A9="","",VLOOKUP(A9,'Boys Scoring'!$B$2:$G$21,4,FALSE))</f>
        <v>Conner Watson</v>
      </c>
      <c r="C9" s="13" t="str">
        <f>IF(A9="","",VLOOKUP(A9,'Boys Scoring'!$B$2:$G$21,3,FALSE))</f>
        <v>Greenwood MS</v>
      </c>
      <c r="D9" s="28" t="str">
        <f>IF(A9="","",VLOOKUP(A9,'Boys Scoring'!$B$2:$G$21,5,FALSE))</f>
        <v>12:48.72</v>
      </c>
      <c r="E9" s="1"/>
      <c r="F9" s="1"/>
      <c r="G9" t="str">
        <f>IF(ISBLANK('Boys Rosters'!$G$2),"",IF(COUNTIF('Boys Scoring'!$D$2:$D$151,'Boys Rosters'!$G$2)&lt;5,"",'Boys Rosters'!$G$2))</f>
        <v>Plainfield MS</v>
      </c>
      <c r="H9" t="str">
        <f>IF(G9="","",VLOOKUP(3&amp;G9,'Boys Scoring'!$A$2:$G$151,5,FALSE))</f>
        <v>Dalton Kane</v>
      </c>
      <c r="I9">
        <f>IF(G9="","",VLOOKUP(3&amp;G9,'Boys Scoring'!$A$2:$G$151,7,FALSE))</f>
        <v>4</v>
      </c>
    </row>
    <row r="10" spans="1:13" x14ac:dyDescent="0.25">
      <c r="A10" s="12">
        <f>IF(COUNT('Boys Rosters'!$P$2:$P$151)&gt;COUNT($A$2:A9),A9+1,"")</f>
        <v>8</v>
      </c>
      <c r="B10" s="13" t="str">
        <f>IF(A10="","",VLOOKUP(A10,'Boys Scoring'!$B$2:$G$21,4,FALSE))</f>
        <v>J. Hardin</v>
      </c>
      <c r="C10" s="13" t="str">
        <f>IF(A10="","",VLOOKUP(A10,'Boys Scoring'!$B$2:$G$21,3,FALSE))</f>
        <v>Plainfield MS</v>
      </c>
      <c r="D10" s="28" t="str">
        <f>IF(A10="","",VLOOKUP(A10,'Boys Scoring'!$B$2:$G$21,5,FALSE))</f>
        <v>13:03</v>
      </c>
      <c r="E10" s="1"/>
      <c r="F10" s="1"/>
      <c r="G10" t="str">
        <f>IF(ISBLANK('Boys Rosters'!$G$2),"",IF(COUNTIF('Boys Scoring'!$D$2:$D$151,'Boys Rosters'!$G$2)&lt;5,"",'Boys Rosters'!$G$2))</f>
        <v>Plainfield MS</v>
      </c>
      <c r="H10" t="str">
        <f>IF(G10="","",VLOOKUP(4&amp;G10,'Boys Scoring'!$A$2:$G$151,5,FALSE))</f>
        <v>Cole Smith</v>
      </c>
      <c r="I10">
        <f>IF(G10="","",VLOOKUP(4&amp;G10,'Boys Scoring'!$A$2:$G$151,7,FALSE))</f>
        <v>5</v>
      </c>
    </row>
    <row r="11" spans="1:13" x14ac:dyDescent="0.25">
      <c r="A11" s="12">
        <f>IF(COUNT('Boys Rosters'!$P$2:$P$151)&gt;COUNT($A$2:A10),A10+1,"")</f>
        <v>9</v>
      </c>
      <c r="B11" s="13" t="str">
        <f>IF(A11="","",VLOOKUP(A11,'Boys Scoring'!$B$2:$G$21,4,FALSE))</f>
        <v>Caden McClure</v>
      </c>
      <c r="C11" s="13" t="str">
        <f>IF(A11="","",VLOOKUP(A11,'Boys Scoring'!$B$2:$G$21,3,FALSE))</f>
        <v>Plainfield MS</v>
      </c>
      <c r="D11" s="28" t="str">
        <f>IF(A11="","",VLOOKUP(A11,'Boys Scoring'!$B$2:$G$21,5,FALSE))</f>
        <v>13:10</v>
      </c>
      <c r="E11" s="1"/>
      <c r="F11" s="1"/>
      <c r="G11" t="str">
        <f>IF(ISBLANK('Boys Rosters'!$G$2),"",IF(COUNTIF('Boys Scoring'!$D$2:$D$151,'Boys Rosters'!$G$2)&lt;5,"",'Boys Rosters'!$G$2))</f>
        <v>Plainfield MS</v>
      </c>
      <c r="H11" t="str">
        <f>IF(G11="","",VLOOKUP(5&amp;G11,'Boys Scoring'!$A$2:$G$151,5,FALSE))</f>
        <v>J. Hardin</v>
      </c>
      <c r="I11">
        <f>IF(G11="","",VLOOKUP(5&amp;G11,'Boys Scoring'!$A$2:$G$151,7,FALSE))</f>
        <v>8</v>
      </c>
    </row>
    <row r="12" spans="1:13" x14ac:dyDescent="0.25">
      <c r="A12" s="12">
        <f>IF(COUNT('Boys Rosters'!$P$2:$P$151)&gt;COUNT($A$2:A11),A11+1,"")</f>
        <v>10</v>
      </c>
      <c r="B12" s="13" t="str">
        <f>IF(A12="","",VLOOKUP(A12,'Boys Scoring'!$B$2:$G$21,4,FALSE))</f>
        <v>Sam Kirchoff</v>
      </c>
      <c r="C12" s="13" t="str">
        <f>IF(A12="","",VLOOKUP(A12,'Boys Scoring'!$B$2:$G$21,3,FALSE))</f>
        <v>Plainfield MS</v>
      </c>
      <c r="D12" s="28" t="str">
        <f>IF(A12="","",VLOOKUP(A12,'Boys Scoring'!$B$2:$G$21,5,FALSE))</f>
        <v>13:12</v>
      </c>
      <c r="E12" s="1"/>
      <c r="F12" t="str">
        <f>IF(SUM(I12:I16)=0,"",SUM(I12:I16))</f>
        <v/>
      </c>
      <c r="G12" t="str">
        <f>IF(ISBLANK('Boys Rosters'!$L$2),"",IF(COUNTIF('Boys Scoring'!$D$2:$D$151,'Boys Rosters'!$L$2)&lt;5,"",'Boys Rosters'!$L$2))</f>
        <v/>
      </c>
      <c r="H12" t="str">
        <f>IF(G12="","",VLOOKUP(1&amp;G12,'Boys Scoring'!$A$2:$G$151,5,FALSE))</f>
        <v/>
      </c>
      <c r="I12" t="str">
        <f>IF(G12="","",VLOOKUP(1&amp;G12,'Boys Scoring'!$A$2:$G$151,7,FALSE))</f>
        <v/>
      </c>
    </row>
    <row r="13" spans="1:13" x14ac:dyDescent="0.25">
      <c r="A13" s="12">
        <f>IF(COUNT('Boys Rosters'!$P$2:$P$151)&gt;COUNT($A$2:A12),A12+1,"")</f>
        <v>11</v>
      </c>
      <c r="B13" s="13" t="str">
        <f>IF(A13="","",VLOOKUP(A13,'Boys Scoring'!$B$2:$G$21,4,FALSE))</f>
        <v>Bryce Imel</v>
      </c>
      <c r="C13" s="13" t="str">
        <f>IF(A13="","",VLOOKUP(A13,'Boys Scoring'!$B$2:$G$21,3,FALSE))</f>
        <v>Greenwood MS</v>
      </c>
      <c r="D13" s="28" t="str">
        <f>IF(A13="","",VLOOKUP(A13,'Boys Scoring'!$B$2:$G$21,5,FALSE))</f>
        <v>13:18</v>
      </c>
      <c r="E13" s="1"/>
      <c r="F13" s="1"/>
      <c r="G13" t="str">
        <f>IF(ISBLANK('Boys Rosters'!$L$2),"",IF(COUNTIF('Boys Scoring'!$D$2:$D$151,'Boys Rosters'!$L$2)&lt;5,"",'Boys Rosters'!$L$2))</f>
        <v/>
      </c>
      <c r="H13" t="str">
        <f>IF(G13="","",VLOOKUP(2&amp;G13,'Boys Scoring'!$A$2:$G$151,5,FALSE))</f>
        <v/>
      </c>
      <c r="I13" t="str">
        <f>IF(G13="","",VLOOKUP(2&amp;G13,'Boys Scoring'!$A$2:$G$151,7,FALSE))</f>
        <v/>
      </c>
    </row>
    <row r="14" spans="1:13" x14ac:dyDescent="0.25">
      <c r="A14" s="12">
        <f>IF(COUNT('Boys Rosters'!$P$2:$P$151)&gt;COUNT($A$2:A13),A13+1,"")</f>
        <v>12</v>
      </c>
      <c r="B14" s="13" t="str">
        <f>IF(A14="","",VLOOKUP(A14,'Boys Scoring'!$B$2:$G$21,4,FALSE))</f>
        <v>Shepard Allen</v>
      </c>
      <c r="C14" s="13" t="str">
        <f>IF(A14="","",VLOOKUP(A14,'Boys Scoring'!$B$2:$G$21,3,FALSE))</f>
        <v>Plainfield MS</v>
      </c>
      <c r="D14" s="28" t="str">
        <f>IF(A14="","",VLOOKUP(A14,'Boys Scoring'!$B$2:$G$21,5,FALSE))</f>
        <v>13:23</v>
      </c>
      <c r="E14" s="1"/>
      <c r="F14" s="1"/>
      <c r="G14" t="str">
        <f>IF(ISBLANK('Boys Rosters'!$L$2),"",IF(COUNTIF('Boys Scoring'!$D$2:$D$151,'Boys Rosters'!$L$2)&lt;5,"",'Boys Rosters'!$L$2))</f>
        <v/>
      </c>
      <c r="H14" t="str">
        <f>IF(G14="","",VLOOKUP(3&amp;G14,'Boys Scoring'!$A$2:$G$151,5,FALSE))</f>
        <v/>
      </c>
      <c r="I14" t="str">
        <f>IF(G14="","",VLOOKUP(3&amp;G14,'Boys Scoring'!$A$2:$G$151,7,FALSE))</f>
        <v/>
      </c>
    </row>
    <row r="15" spans="1:13" x14ac:dyDescent="0.25">
      <c r="A15" s="12">
        <f>IF(COUNT('Boys Rosters'!$P$2:$P$151)&gt;COUNT($A$2:A14),A14+1,"")</f>
        <v>13</v>
      </c>
      <c r="B15" s="13" t="str">
        <f>IF(A15="","",VLOOKUP(A15,'Boys Scoring'!$B$2:$G$21,4,FALSE))</f>
        <v>Anthony Walker</v>
      </c>
      <c r="C15" s="13" t="str">
        <f>IF(A15="","",VLOOKUP(A15,'Boys Scoring'!$B$2:$G$21,3,FALSE))</f>
        <v>Greenwood MS</v>
      </c>
      <c r="D15" s="28" t="str">
        <f>IF(A15="","",VLOOKUP(A15,'Boys Scoring'!$B$2:$G$21,5,FALSE))</f>
        <v>13:26</v>
      </c>
      <c r="E15" s="1"/>
      <c r="F15" s="1"/>
      <c r="G15" t="str">
        <f>IF(ISBLANK('Boys Rosters'!$L$2),"",IF(COUNTIF('Boys Scoring'!$D$2:$D$151,'Boys Rosters'!$L$2)&lt;5,"",'Boys Rosters'!$L$2))</f>
        <v/>
      </c>
      <c r="H15" t="str">
        <f>IF(G15="","",VLOOKUP(4&amp;G15,'Boys Scoring'!$A$2:$G$151,5,FALSE))</f>
        <v/>
      </c>
      <c r="I15" t="str">
        <f>IF(G15="","",VLOOKUP(4&amp;G15,'Boys Scoring'!$A$2:$G$151,7,FALSE))</f>
        <v/>
      </c>
    </row>
    <row r="16" spans="1:13" x14ac:dyDescent="0.25">
      <c r="A16" s="12">
        <f>IF(COUNT('Boys Rosters'!$P$2:$P$151)&gt;COUNT($A$2:A15),A15+1,"")</f>
        <v>14</v>
      </c>
      <c r="B16" s="13" t="str">
        <f>IF(A16="","",VLOOKUP(A16,'Boys Scoring'!$B$2:$G$21,4,FALSE))</f>
        <v>Cameron Allen</v>
      </c>
      <c r="C16" s="13" t="str">
        <f>IF(A16="","",VLOOKUP(A16,'Boys Scoring'!$B$2:$G$21,3,FALSE))</f>
        <v>Plainfield MS</v>
      </c>
      <c r="D16" s="28" t="str">
        <f>IF(A16="","",VLOOKUP(A16,'Boys Scoring'!$B$2:$G$21,5,FALSE))</f>
        <v>13:28</v>
      </c>
      <c r="E16" s="1"/>
      <c r="F16" s="1"/>
      <c r="G16" t="str">
        <f>IF(ISBLANK('Boys Rosters'!$L$2),"",IF(COUNTIF('Boys Scoring'!$D$2:$D$151,'Boys Rosters'!$L$2)&lt;5,"",'Boys Rosters'!$L$2))</f>
        <v/>
      </c>
      <c r="H16" t="str">
        <f>IF(G16="","",VLOOKUP(5&amp;G16,'Boys Scoring'!$A$2:$G$151,5,FALSE))</f>
        <v/>
      </c>
      <c r="I16" t="str">
        <f>IF(G16="","",VLOOKUP(5&amp;G16,'Boys Scoring'!$A$2:$G$151,7,FALSE))</f>
        <v/>
      </c>
    </row>
    <row r="17" spans="1:6" x14ac:dyDescent="0.25">
      <c r="A17" s="12">
        <f>IF(COUNT('Boys Rosters'!$P$2:$P$151)&gt;COUNT($A$2:A16),A16+1,"")</f>
        <v>15</v>
      </c>
      <c r="B17" s="13" t="str">
        <f>IF(A17="","",VLOOKUP(A17,'Boys Scoring'!$B$2:$G$21,4,FALSE))</f>
        <v>Liam Donahue</v>
      </c>
      <c r="C17" s="13" t="str">
        <f>IF(A17="","",VLOOKUP(A17,'Boys Scoring'!$B$2:$G$21,3,FALSE))</f>
        <v>Plainfield MS</v>
      </c>
      <c r="D17" s="28" t="str">
        <f>IF(A17="","",VLOOKUP(A17,'Boys Scoring'!$B$2:$G$21,5,FALSE))</f>
        <v>13:32</v>
      </c>
      <c r="E17" s="1"/>
      <c r="F17" s="1"/>
    </row>
    <row r="18" spans="1:6" x14ac:dyDescent="0.25">
      <c r="A18" s="12">
        <f>IF(COUNT('Boys Rosters'!$P$2:$P$151)&gt;COUNT($A$2:A17),A17+1,"")</f>
        <v>16</v>
      </c>
      <c r="B18" s="13" t="str">
        <f>IF(A18="","",VLOOKUP(A18,'Boys Scoring'!$B$2:$G$21,4,FALSE))</f>
        <v>Grant Holloway</v>
      </c>
      <c r="C18" s="13" t="str">
        <f>IF(A18="","",VLOOKUP(A18,'Boys Scoring'!$B$2:$G$21,3,FALSE))</f>
        <v>Plainfield MS</v>
      </c>
      <c r="D18" s="28" t="str">
        <f>IF(A18="","",VLOOKUP(A18,'Boys Scoring'!$B$2:$G$21,5,FALSE))</f>
        <v>13:33</v>
      </c>
      <c r="E18" s="1"/>
      <c r="F18" s="1"/>
    </row>
    <row r="19" spans="1:6" x14ac:dyDescent="0.25">
      <c r="A19" s="12">
        <f>IF(COUNT('Boys Rosters'!$P$2:$P$151)&gt;COUNT($A$2:A18),A18+1,"")</f>
        <v>17</v>
      </c>
      <c r="B19" s="13" t="str">
        <f>IF(A19="","",VLOOKUP(A19,'Boys Scoring'!$B$2:$G$21,4,FALSE))</f>
        <v>Elijah McCauley</v>
      </c>
      <c r="C19" s="13" t="str">
        <f>IF(A19="","",VLOOKUP(A19,'Boys Scoring'!$B$2:$G$21,3,FALSE))</f>
        <v>Greenwood MS</v>
      </c>
      <c r="D19" s="28" t="str">
        <f>IF(A19="","",VLOOKUP(A19,'Boys Scoring'!$B$2:$G$21,5,FALSE))</f>
        <v>13:34</v>
      </c>
      <c r="E19" s="1"/>
      <c r="F19" s="1"/>
    </row>
    <row r="20" spans="1:6" x14ac:dyDescent="0.25">
      <c r="A20" s="12">
        <f>IF(COUNT('Boys Rosters'!$P$2:$P$151)&gt;COUNT($A$2:A19),A19+1,"")</f>
        <v>18</v>
      </c>
      <c r="B20" s="13" t="str">
        <f>IF(A20="","",VLOOKUP(A20,'Boys Scoring'!$B$2:$G$21,4,FALSE))</f>
        <v>Finn Vandewalle</v>
      </c>
      <c r="C20" s="13" t="str">
        <f>IF(A20="","",VLOOKUP(A20,'Boys Scoring'!$B$2:$G$21,3,FALSE))</f>
        <v>Plainfield MS</v>
      </c>
      <c r="D20" s="28" t="str">
        <f>IF(A20="","",VLOOKUP(A20,'Boys Scoring'!$B$2:$G$21,5,FALSE))</f>
        <v>13:41</v>
      </c>
      <c r="E20" s="1"/>
      <c r="F20" s="1"/>
    </row>
    <row r="21" spans="1:6" x14ac:dyDescent="0.25">
      <c r="A21" s="12">
        <f>IF(COUNT('Boys Rosters'!$P$2:$P$151)&gt;COUNT($A$2:A20),A20+1,"")</f>
        <v>19</v>
      </c>
      <c r="B21" s="13" t="str">
        <f>IF(A21="","",VLOOKUP(A21,'Boys Scoring'!$B$2:$G$21,4,FALSE))</f>
        <v>Nate Simpson</v>
      </c>
      <c r="C21" s="13" t="str">
        <f>IF(A21="","",VLOOKUP(A21,'Boys Scoring'!$B$2:$G$21,3,FALSE))</f>
        <v>Plainfield MS</v>
      </c>
      <c r="D21" s="28" t="str">
        <f>IF(A21="","",VLOOKUP(A21,'Boys Scoring'!$B$2:$G$21,5,FALSE))</f>
        <v>14:00</v>
      </c>
      <c r="E21" s="1"/>
      <c r="F21" s="1"/>
    </row>
    <row r="22" spans="1:6" x14ac:dyDescent="0.25">
      <c r="A22" s="12">
        <f>IF(COUNT('Boys Rosters'!$P$2:$P$151)&gt;COUNT($A$2:A21),A21+1,"")</f>
        <v>20</v>
      </c>
      <c r="B22" s="13" t="str">
        <f>IF(A22="","",VLOOKUP(A22,'Boys Scoring'!$B$2:$G$21,4,FALSE))</f>
        <v>Dallas Rhodes</v>
      </c>
      <c r="C22" s="13" t="str">
        <f>IF(A22="","",VLOOKUP(A22,'Boys Scoring'!$B$2:$G$21,3,FALSE))</f>
        <v>Plainfield MS</v>
      </c>
      <c r="D22" s="28" t="str">
        <f>IF(A22="","",VLOOKUP(A22,'Boys Scoring'!$B$2:$G$21,5,FALSE))</f>
        <v>14:03</v>
      </c>
      <c r="E22" s="1"/>
      <c r="F22" s="1"/>
    </row>
  </sheetData>
  <sheetProtection password="C6FC" sheet="1" objects="1" scenarios="1" selectLockedCells="1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1"/>
  <sheetViews>
    <sheetView zoomScale="90" zoomScaleNormal="90" workbookViewId="0">
      <selection activeCell="G25" sqref="G25"/>
    </sheetView>
  </sheetViews>
  <sheetFormatPr defaultRowHeight="15" x14ac:dyDescent="0.25"/>
  <cols>
    <col min="1" max="1" width="11.5703125" bestFit="1" customWidth="1"/>
    <col min="2" max="2" width="20.28515625" customWidth="1"/>
    <col min="3" max="3" width="5.85546875" bestFit="1" customWidth="1"/>
    <col min="6" max="6" width="11.5703125" bestFit="1" customWidth="1"/>
    <col min="7" max="7" width="23.5703125" customWidth="1"/>
    <col min="8" max="8" width="5.85546875" bestFit="1" customWidth="1"/>
    <col min="11" max="11" width="11.5703125" bestFit="1" customWidth="1"/>
    <col min="12" max="12" width="23.5703125" customWidth="1"/>
    <col min="13" max="13" width="5.85546875" bestFit="1" customWidth="1"/>
    <col min="16" max="20" width="9.140625" hidden="1" customWidth="1"/>
  </cols>
  <sheetData>
    <row r="1" spans="1:20" x14ac:dyDescent="0.25">
      <c r="P1" t="s">
        <v>8</v>
      </c>
      <c r="Q1" t="s">
        <v>9</v>
      </c>
      <c r="R1" t="s">
        <v>10</v>
      </c>
      <c r="S1" t="s">
        <v>11</v>
      </c>
      <c r="T1" t="s">
        <v>13</v>
      </c>
    </row>
    <row r="2" spans="1:20" ht="15.75" thickBot="1" x14ac:dyDescent="0.3">
      <c r="A2" s="6" t="s">
        <v>5</v>
      </c>
      <c r="B2" s="19" t="s">
        <v>117</v>
      </c>
      <c r="F2" s="6" t="s">
        <v>6</v>
      </c>
      <c r="G2" s="19" t="s">
        <v>46</v>
      </c>
      <c r="K2" s="6" t="s">
        <v>7</v>
      </c>
      <c r="L2" s="19"/>
      <c r="P2">
        <f>IF(ISBLANK(C4),"",C4)</f>
        <v>6</v>
      </c>
      <c r="Q2" t="str">
        <f t="shared" ref="Q2:R31" si="0">IF(ISBLANK(A4),"",A4)</f>
        <v/>
      </c>
      <c r="R2" t="str">
        <f t="shared" si="0"/>
        <v>Julia Arruda</v>
      </c>
      <c r="S2" t="str">
        <f>IF(ISBLANK($B$2),"",$B$2)</f>
        <v>Greenwood MS</v>
      </c>
      <c r="T2" s="1" t="str">
        <f>IF(ISBLANK(D4),"",D4)</f>
        <v>13:56.07</v>
      </c>
    </row>
    <row r="3" spans="1:20" ht="15.75" thickTop="1" x14ac:dyDescent="0.25">
      <c r="A3" s="7" t="s">
        <v>4</v>
      </c>
      <c r="B3" s="7" t="s">
        <v>2</v>
      </c>
      <c r="C3" s="8" t="s">
        <v>0</v>
      </c>
      <c r="D3" s="8" t="s">
        <v>13</v>
      </c>
      <c r="F3" s="7" t="s">
        <v>4</v>
      </c>
      <c r="G3" s="7" t="s">
        <v>2</v>
      </c>
      <c r="H3" s="8" t="s">
        <v>0</v>
      </c>
      <c r="I3" s="8" t="s">
        <v>13</v>
      </c>
      <c r="K3" s="7" t="s">
        <v>4</v>
      </c>
      <c r="L3" s="7" t="s">
        <v>2</v>
      </c>
      <c r="M3" s="8" t="s">
        <v>0</v>
      </c>
      <c r="N3" s="8" t="s">
        <v>13</v>
      </c>
      <c r="P3">
        <f t="shared" ref="P3:P51" si="1">IF(ISBLANK(C5),"",C5)</f>
        <v>18</v>
      </c>
      <c r="Q3" t="str">
        <f t="shared" si="0"/>
        <v/>
      </c>
      <c r="R3" t="str">
        <f t="shared" si="0"/>
        <v>Addy Brooks</v>
      </c>
      <c r="S3" t="str">
        <f t="shared" ref="S3:S51" si="2">IF(ISBLANK($B$2),"",$B$2)</f>
        <v>Greenwood MS</v>
      </c>
      <c r="T3" s="1" t="str">
        <f t="shared" ref="T3:T51" si="3">IF(ISBLANK(D5),"",D5)</f>
        <v>15:40.26</v>
      </c>
    </row>
    <row r="4" spans="1:20" x14ac:dyDescent="0.25">
      <c r="A4" s="3"/>
      <c r="B4" s="3" t="s">
        <v>33</v>
      </c>
      <c r="C4" s="3">
        <v>6</v>
      </c>
      <c r="D4" t="str">
        <f>IF(ISBLANK(B4),"",IF(ISBLANK(C4),"",IF(VLOOKUP(B4,'Girls Scoring'!$E$2:$F$151,2,FALSE)="","",VLOOKUP(B4,'Girls Scoring'!$E$2:$F$151,2,FALSE))))</f>
        <v>13:56.07</v>
      </c>
      <c r="F4" s="3"/>
      <c r="G4" s="3" t="s">
        <v>81</v>
      </c>
      <c r="H4" s="3">
        <v>31</v>
      </c>
      <c r="I4" t="str">
        <f>IF(ISBLANK(G4),"",IF(ISBLANK(H4),"",IF(VLOOKUP(G4,'Girls Scoring'!$E$2:$F$151,2,FALSE)="","",VLOOKUP(G4,'Girls Scoring'!$E$2:$F$151,2,FALSE))))</f>
        <v>19:10.28</v>
      </c>
      <c r="K4" s="3"/>
      <c r="L4" s="3"/>
      <c r="M4" s="3"/>
      <c r="N4" t="str">
        <f>IF(ISBLANK(L4),"",IF(ISBLANK(M4),"",IF(VLOOKUP(L4,'Boys Scoring'!$E$2:$F$151,2,FALSE)="","",VLOOKUP(L4,'Boys Scoring'!$E$2:$F$151,2,FALSE))))</f>
        <v/>
      </c>
      <c r="P4">
        <f t="shared" si="1"/>
        <v>26</v>
      </c>
      <c r="Q4" t="str">
        <f t="shared" si="0"/>
        <v/>
      </c>
      <c r="R4" t="str">
        <f t="shared" si="0"/>
        <v>Mya Dant</v>
      </c>
      <c r="S4" t="str">
        <f t="shared" si="2"/>
        <v>Greenwood MS</v>
      </c>
      <c r="T4" s="1" t="str">
        <f t="shared" si="3"/>
        <v>17:26.93</v>
      </c>
    </row>
    <row r="5" spans="1:20" x14ac:dyDescent="0.25">
      <c r="A5" s="3"/>
      <c r="B5" s="3" t="s">
        <v>34</v>
      </c>
      <c r="C5" s="3">
        <v>18</v>
      </c>
      <c r="D5" t="str">
        <f>IF(ISBLANK(B5),"",IF(ISBLANK(C5),"",IF(VLOOKUP(B5,'Girls Scoring'!$E$2:$F$151,2,FALSE)="","",VLOOKUP(B5,'Girls Scoring'!$E$2:$F$151,2,FALSE))))</f>
        <v>15:40.26</v>
      </c>
      <c r="F5" s="3"/>
      <c r="G5" s="3" t="s">
        <v>82</v>
      </c>
      <c r="H5" s="3">
        <v>35</v>
      </c>
      <c r="I5" t="str">
        <f>IF(ISBLANK(G5),"",IF(ISBLANK(H5),"",IF(VLOOKUP(G5,'Girls Scoring'!$E$2:$F$151,2,FALSE)="","",VLOOKUP(G5,'Girls Scoring'!$E$2:$F$151,2,FALSE))))</f>
        <v>20:25.30</v>
      </c>
      <c r="K5" s="3"/>
      <c r="L5" s="3"/>
      <c r="M5" s="3"/>
      <c r="N5" t="str">
        <f>IF(ISBLANK(L5),"",IF(ISBLANK(M5),"",IF(VLOOKUP(L5,'Boys Scoring'!$E$2:$F$151,2,FALSE)="","",VLOOKUP(L5,'Boys Scoring'!$E$2:$F$151,2,FALSE))))</f>
        <v/>
      </c>
      <c r="P5">
        <f t="shared" si="1"/>
        <v>22</v>
      </c>
      <c r="Q5" t="str">
        <f t="shared" si="0"/>
        <v/>
      </c>
      <c r="R5" t="str">
        <f t="shared" si="0"/>
        <v>Ali Glidden</v>
      </c>
      <c r="S5" t="str">
        <f t="shared" si="2"/>
        <v>Greenwood MS</v>
      </c>
      <c r="T5" s="1" t="str">
        <f t="shared" si="3"/>
        <v>15:58.17</v>
      </c>
    </row>
    <row r="6" spans="1:20" x14ac:dyDescent="0.25">
      <c r="A6" s="3"/>
      <c r="B6" s="3" t="s">
        <v>35</v>
      </c>
      <c r="C6" s="3">
        <v>26</v>
      </c>
      <c r="D6" t="str">
        <f>IF(ISBLANK(B6),"",IF(ISBLANK(C6),"",IF(VLOOKUP(B6,'Girls Scoring'!$E$2:$F$151,2,FALSE)="","",VLOOKUP(B6,'Girls Scoring'!$E$2:$F$151,2,FALSE))))</f>
        <v>17:26.93</v>
      </c>
      <c r="F6" s="3"/>
      <c r="G6" s="3" t="s">
        <v>83</v>
      </c>
      <c r="H6" s="3">
        <v>24</v>
      </c>
      <c r="I6" t="str">
        <f>IF(ISBLANK(G6),"",IF(ISBLANK(H6),"",IF(VLOOKUP(G6,'Girls Scoring'!$E$2:$F$151,2,FALSE)="","",VLOOKUP(G6,'Girls Scoring'!$E$2:$F$151,2,FALSE))))</f>
        <v>16:36.00</v>
      </c>
      <c r="K6" s="3"/>
      <c r="L6" s="3"/>
      <c r="M6" s="3"/>
      <c r="N6" t="str">
        <f>IF(ISBLANK(L6),"",IF(ISBLANK(M6),"",IF(VLOOKUP(L6,'Boys Scoring'!$E$2:$F$151,2,FALSE)="","",VLOOKUP(L6,'Boys Scoring'!$E$2:$F$151,2,FALSE))))</f>
        <v/>
      </c>
      <c r="P6">
        <f t="shared" si="1"/>
        <v>9</v>
      </c>
      <c r="Q6" t="str">
        <f t="shared" si="0"/>
        <v/>
      </c>
      <c r="R6" t="str">
        <f t="shared" si="0"/>
        <v>Jasmine Heiney</v>
      </c>
      <c r="S6" t="str">
        <f t="shared" si="2"/>
        <v>Greenwood MS</v>
      </c>
      <c r="T6" s="1" t="str">
        <f t="shared" si="3"/>
        <v>14:29.84</v>
      </c>
    </row>
    <row r="7" spans="1:20" x14ac:dyDescent="0.25">
      <c r="A7" s="3"/>
      <c r="B7" s="3" t="s">
        <v>36</v>
      </c>
      <c r="C7" s="3">
        <v>22</v>
      </c>
      <c r="D7" t="str">
        <f>IF(ISBLANK(B7),"",IF(ISBLANK(C7),"",IF(VLOOKUP(B7,'Girls Scoring'!$E$2:$F$151,2,FALSE)="","",VLOOKUP(B7,'Girls Scoring'!$E$2:$F$151,2,FALSE))))</f>
        <v>15:58.17</v>
      </c>
      <c r="F7" s="3"/>
      <c r="G7" s="3" t="s">
        <v>115</v>
      </c>
      <c r="H7" s="3">
        <v>14</v>
      </c>
      <c r="I7" t="str">
        <f>IF(ISBLANK(G7),"",IF(ISBLANK(H7),"",IF(VLOOKUP(G7,'Girls Scoring'!$E$2:$F$151,2,FALSE)="","",VLOOKUP(G7,'Girls Scoring'!$E$2:$F$151,2,FALSE))))</f>
        <v>15:23.48</v>
      </c>
      <c r="K7" s="3"/>
      <c r="L7" s="3"/>
      <c r="M7" s="3"/>
      <c r="N7" t="str">
        <f>IF(ISBLANK(L7),"",IF(ISBLANK(M7),"",IF(VLOOKUP(L7,'Boys Scoring'!$E$2:$F$151,2,FALSE)="","",VLOOKUP(L7,'Boys Scoring'!$E$2:$F$151,2,FALSE))))</f>
        <v/>
      </c>
      <c r="P7">
        <f t="shared" si="1"/>
        <v>1</v>
      </c>
      <c r="Q7" t="str">
        <f t="shared" si="0"/>
        <v/>
      </c>
      <c r="R7" t="str">
        <f t="shared" si="0"/>
        <v>Lillian Lacy</v>
      </c>
      <c r="S7" t="str">
        <f t="shared" si="2"/>
        <v>Greenwood MS</v>
      </c>
      <c r="T7" s="1" t="str">
        <f t="shared" si="3"/>
        <v>12:50.86</v>
      </c>
    </row>
    <row r="8" spans="1:20" x14ac:dyDescent="0.25">
      <c r="A8" s="3"/>
      <c r="B8" s="3" t="s">
        <v>37</v>
      </c>
      <c r="C8" s="3">
        <v>9</v>
      </c>
      <c r="D8" t="str">
        <f>IF(ISBLANK(B8),"",IF(ISBLANK(C8),"",IF(VLOOKUP(B8,'Girls Scoring'!$E$2:$F$151,2,FALSE)="","",VLOOKUP(B8,'Girls Scoring'!$E$2:$F$151,2,FALSE))))</f>
        <v>14:29.84</v>
      </c>
      <c r="F8" s="3"/>
      <c r="G8" s="3" t="s">
        <v>85</v>
      </c>
      <c r="H8" s="3">
        <v>12</v>
      </c>
      <c r="I8" t="str">
        <f>IF(ISBLANK(G8),"",IF(ISBLANK(H8),"",IF(VLOOKUP(G8,'Girls Scoring'!$E$2:$F$151,2,FALSE)="","",VLOOKUP(G8,'Girls Scoring'!$E$2:$F$151,2,FALSE))))</f>
        <v>15:05.40</v>
      </c>
      <c r="K8" s="3"/>
      <c r="L8" s="3"/>
      <c r="M8" s="3"/>
      <c r="N8" t="str">
        <f>IF(ISBLANK(L8),"",IF(ISBLANK(M8),"",IF(VLOOKUP(L8,'Boys Scoring'!$E$2:$F$151,2,FALSE)="","",VLOOKUP(L8,'Boys Scoring'!$E$2:$F$151,2,FALSE))))</f>
        <v/>
      </c>
      <c r="P8">
        <f t="shared" si="1"/>
        <v>10</v>
      </c>
      <c r="Q8" t="str">
        <f t="shared" si="0"/>
        <v/>
      </c>
      <c r="R8" t="str">
        <f t="shared" si="0"/>
        <v>Ava Leininger</v>
      </c>
      <c r="S8" t="str">
        <f t="shared" si="2"/>
        <v>Greenwood MS</v>
      </c>
      <c r="T8" s="1" t="str">
        <f t="shared" si="3"/>
        <v>14:57.78</v>
      </c>
    </row>
    <row r="9" spans="1:20" x14ac:dyDescent="0.25">
      <c r="A9" s="3"/>
      <c r="B9" s="3" t="s">
        <v>38</v>
      </c>
      <c r="C9" s="3">
        <v>1</v>
      </c>
      <c r="D9" t="str">
        <f>IF(ISBLANK(B9),"",IF(ISBLANK(C9),"",IF(VLOOKUP(B9,'Girls Scoring'!$E$2:$F$151,2,FALSE)="","",VLOOKUP(B9,'Girls Scoring'!$E$2:$F$151,2,FALSE))))</f>
        <v>12:50.86</v>
      </c>
      <c r="F9" s="3"/>
      <c r="G9" s="3" t="s">
        <v>86</v>
      </c>
      <c r="H9" s="3">
        <v>5</v>
      </c>
      <c r="I9" t="str">
        <f>IF(ISBLANK(G9),"",IF(ISBLANK(H9),"",IF(VLOOKUP(G9,'Girls Scoring'!$E$2:$F$151,2,FALSE)="","",VLOOKUP(G9,'Girls Scoring'!$E$2:$F$151,2,FALSE))))</f>
        <v>13:51.19</v>
      </c>
      <c r="K9" s="3"/>
      <c r="L9" s="3"/>
      <c r="M9" s="3"/>
      <c r="N9" t="str">
        <f>IF(ISBLANK(L9),"",IF(ISBLANK(M9),"",IF(VLOOKUP(L9,'Boys Scoring'!$E$2:$F$151,2,FALSE)="","",VLOOKUP(L9,'Boys Scoring'!$E$2:$F$151,2,FALSE))))</f>
        <v/>
      </c>
      <c r="P9">
        <f t="shared" si="1"/>
        <v>40</v>
      </c>
      <c r="Q9" t="str">
        <f t="shared" si="0"/>
        <v/>
      </c>
      <c r="R9" t="str">
        <f t="shared" si="0"/>
        <v>Traci Meijer</v>
      </c>
      <c r="S9" t="str">
        <f t="shared" si="2"/>
        <v>Greenwood MS</v>
      </c>
      <c r="T9" s="1" t="str">
        <f t="shared" si="3"/>
        <v>21:49.19</v>
      </c>
    </row>
    <row r="10" spans="1:20" x14ac:dyDescent="0.25">
      <c r="A10" s="3"/>
      <c r="B10" s="3" t="s">
        <v>39</v>
      </c>
      <c r="C10" s="3">
        <v>10</v>
      </c>
      <c r="D10" t="str">
        <f>IF(ISBLANK(B10),"",IF(ISBLANK(C10),"",IF(VLOOKUP(B10,'Girls Scoring'!$E$2:$F$151,2,FALSE)="","",VLOOKUP(B10,'Girls Scoring'!$E$2:$F$151,2,FALSE))))</f>
        <v>14:57.78</v>
      </c>
      <c r="F10" s="3"/>
      <c r="G10" s="3" t="s">
        <v>87</v>
      </c>
      <c r="H10" s="3">
        <v>42</v>
      </c>
      <c r="I10" t="str">
        <f>IF(ISBLANK(G10),"",IF(ISBLANK(H10),"",IF(VLOOKUP(G10,'Girls Scoring'!$E$2:$F$151,2,FALSE)="","",VLOOKUP(G10,'Girls Scoring'!$E$2:$F$151,2,FALSE))))</f>
        <v>24:41.09</v>
      </c>
      <c r="K10" s="3"/>
      <c r="L10" s="3"/>
      <c r="M10" s="3"/>
      <c r="N10" t="str">
        <f>IF(ISBLANK(L10),"",IF(ISBLANK(M10),"",IF(VLOOKUP(L10,'Boys Scoring'!$E$2:$F$151,2,FALSE)="","",VLOOKUP(L10,'Boys Scoring'!$E$2:$F$151,2,FALSE))))</f>
        <v/>
      </c>
      <c r="P10">
        <f t="shared" si="1"/>
        <v>43</v>
      </c>
      <c r="Q10" t="str">
        <f t="shared" si="0"/>
        <v/>
      </c>
      <c r="R10" t="str">
        <f t="shared" si="0"/>
        <v>Selena Pinon</v>
      </c>
      <c r="S10" t="str">
        <f t="shared" si="2"/>
        <v>Greenwood MS</v>
      </c>
      <c r="T10" s="1" t="str">
        <f t="shared" si="3"/>
        <v>25:25.40</v>
      </c>
    </row>
    <row r="11" spans="1:20" x14ac:dyDescent="0.25">
      <c r="A11" s="3"/>
      <c r="B11" s="3" t="s">
        <v>40</v>
      </c>
      <c r="C11" s="3">
        <v>40</v>
      </c>
      <c r="D11" t="str">
        <f>IF(ISBLANK(B11),"",IF(ISBLANK(C11),"",IF(VLOOKUP(B11,'Girls Scoring'!$E$2:$F$151,2,FALSE)="","",VLOOKUP(B11,'Girls Scoring'!$E$2:$F$151,2,FALSE))))</f>
        <v>21:49.19</v>
      </c>
      <c r="F11" s="3"/>
      <c r="G11" s="3" t="s">
        <v>88</v>
      </c>
      <c r="H11" s="3">
        <v>20</v>
      </c>
      <c r="I11" t="str">
        <f>IF(ISBLANK(G11),"",IF(ISBLANK(H11),"",IF(VLOOKUP(G11,'Girls Scoring'!$E$2:$F$151,2,FALSE)="","",VLOOKUP(G11,'Girls Scoring'!$E$2:$F$151,2,FALSE))))</f>
        <v>15:55.60</v>
      </c>
      <c r="K11" s="3"/>
      <c r="L11" s="3"/>
      <c r="M11" s="3"/>
      <c r="N11" t="str">
        <f>IF(ISBLANK(L11),"",IF(ISBLANK(M11),"",IF(VLOOKUP(L11,'Boys Scoring'!$E$2:$F$151,2,FALSE)="","",VLOOKUP(L11,'Boys Scoring'!$E$2:$F$151,2,FALSE))))</f>
        <v/>
      </c>
      <c r="P11">
        <f>IF(ISBLANK(C13),"",C13)</f>
        <v>16</v>
      </c>
      <c r="Q11" t="str">
        <f t="shared" si="0"/>
        <v/>
      </c>
      <c r="R11" t="str">
        <f t="shared" si="0"/>
        <v>Zoe Ramey</v>
      </c>
      <c r="S11" t="str">
        <f t="shared" si="2"/>
        <v>Greenwood MS</v>
      </c>
      <c r="T11" s="1" t="str">
        <f t="shared" si="3"/>
        <v>15:26.04</v>
      </c>
    </row>
    <row r="12" spans="1:20" x14ac:dyDescent="0.25">
      <c r="A12" s="3"/>
      <c r="B12" s="3" t="s">
        <v>41</v>
      </c>
      <c r="C12" s="3">
        <v>43</v>
      </c>
      <c r="D12" t="str">
        <f>IF(ISBLANK(B12),"",IF(ISBLANK(C12),"",IF(VLOOKUP(B12,'Girls Scoring'!$E$2:$F$151,2,FALSE)="","",VLOOKUP(B12,'Girls Scoring'!$E$2:$F$151,2,FALSE))))</f>
        <v>25:25.40</v>
      </c>
      <c r="F12" s="3"/>
      <c r="G12" s="3" t="s">
        <v>89</v>
      </c>
      <c r="H12" s="3">
        <v>29</v>
      </c>
      <c r="I12" t="str">
        <f>IF(ISBLANK(G12),"",IF(ISBLANK(H12),"",IF(VLOOKUP(G12,'Girls Scoring'!$E$2:$F$151,2,FALSE)="","",VLOOKUP(G12,'Girls Scoring'!$E$2:$F$151,2,FALSE))))</f>
        <v>18:39.79</v>
      </c>
      <c r="K12" s="3"/>
      <c r="L12" s="3"/>
      <c r="M12" s="3"/>
      <c r="N12" t="str">
        <f>IF(ISBLANK(L12),"",IF(ISBLANK(M12),"",IF(VLOOKUP(L12,'Boys Scoring'!$E$2:$F$151,2,FALSE)="","",VLOOKUP(L12,'Boys Scoring'!$E$2:$F$151,2,FALSE))))</f>
        <v/>
      </c>
      <c r="P12">
        <f t="shared" si="1"/>
        <v>25</v>
      </c>
      <c r="Q12" t="str">
        <f t="shared" si="0"/>
        <v/>
      </c>
      <c r="R12" t="str">
        <f t="shared" si="0"/>
        <v>Arianha Rodriguez</v>
      </c>
      <c r="S12" t="str">
        <f t="shared" si="2"/>
        <v>Greenwood MS</v>
      </c>
      <c r="T12" s="1" t="str">
        <f t="shared" si="3"/>
        <v>16:49.00</v>
      </c>
    </row>
    <row r="13" spans="1:20" x14ac:dyDescent="0.25">
      <c r="A13" s="3"/>
      <c r="B13" s="3" t="s">
        <v>42</v>
      </c>
      <c r="C13" s="3">
        <v>16</v>
      </c>
      <c r="D13" t="str">
        <f>IF(ISBLANK(B13),"",IF(ISBLANK(C13),"",IF(VLOOKUP(B13,'Girls Scoring'!$E$2:$F$151,2,FALSE)="","",VLOOKUP(B13,'Girls Scoring'!$E$2:$F$151,2,FALSE))))</f>
        <v>15:26.04</v>
      </c>
      <c r="F13" s="3"/>
      <c r="G13" s="3" t="s">
        <v>90</v>
      </c>
      <c r="H13" s="3">
        <v>37</v>
      </c>
      <c r="I13" t="str">
        <f>IF(ISBLANK(G13),"",IF(ISBLANK(H13),"",IF(VLOOKUP(G13,'Girls Scoring'!$E$2:$F$151,2,FALSE)="","",VLOOKUP(G13,'Girls Scoring'!$E$2:$F$151,2,FALSE))))</f>
        <v>21:36.65</v>
      </c>
      <c r="K13" s="3"/>
      <c r="L13" s="3"/>
      <c r="M13" s="3"/>
      <c r="N13" t="str">
        <f>IF(ISBLANK(L13),"",IF(ISBLANK(M13),"",IF(VLOOKUP(L13,'Boys Scoring'!$E$2:$F$151,2,FALSE)="","",VLOOKUP(L13,'Boys Scoring'!$E$2:$F$151,2,FALSE))))</f>
        <v/>
      </c>
      <c r="P13">
        <f t="shared" si="1"/>
        <v>4</v>
      </c>
      <c r="Q13" t="str">
        <f t="shared" si="0"/>
        <v/>
      </c>
      <c r="R13" t="str">
        <f t="shared" si="0"/>
        <v>Maecee Terhune</v>
      </c>
      <c r="S13" t="str">
        <f t="shared" si="2"/>
        <v>Greenwood MS</v>
      </c>
      <c r="T13" s="1" t="str">
        <f t="shared" si="3"/>
        <v>13:43.57</v>
      </c>
    </row>
    <row r="14" spans="1:20" x14ac:dyDescent="0.25">
      <c r="A14" s="3"/>
      <c r="B14" s="3" t="s">
        <v>43</v>
      </c>
      <c r="C14" s="3">
        <v>25</v>
      </c>
      <c r="D14" t="str">
        <f>IF(ISBLANK(B14),"",IF(ISBLANK(C14),"",IF(VLOOKUP(B14,'Girls Scoring'!$E$2:$F$151,2,FALSE)="","",VLOOKUP(B14,'Girls Scoring'!$E$2:$F$151,2,FALSE))))</f>
        <v>16:49.00</v>
      </c>
      <c r="F14" s="3"/>
      <c r="G14" s="3" t="s">
        <v>91</v>
      </c>
      <c r="H14" s="3">
        <v>36</v>
      </c>
      <c r="I14" t="str">
        <f>IF(ISBLANK(G14),"",IF(ISBLANK(H14),"",IF(VLOOKUP(G14,'Girls Scoring'!$E$2:$F$151,2,FALSE)="","",VLOOKUP(G14,'Girls Scoring'!$E$2:$F$151,2,FALSE))))</f>
        <v>21:06.36</v>
      </c>
      <c r="K14" s="3"/>
      <c r="L14" s="3"/>
      <c r="M14" s="3"/>
      <c r="N14" t="str">
        <f>IF(ISBLANK(L14),"",IF(ISBLANK(M14),"",IF(VLOOKUP(L14,'Boys Scoring'!$E$2:$F$151,2,FALSE)="","",VLOOKUP(L14,'Boys Scoring'!$E$2:$F$151,2,FALSE))))</f>
        <v/>
      </c>
      <c r="P14">
        <f t="shared" si="1"/>
        <v>23</v>
      </c>
      <c r="Q14" t="str">
        <f t="shared" si="0"/>
        <v/>
      </c>
      <c r="R14" t="str">
        <f t="shared" si="0"/>
        <v>Alex Uebersetzig</v>
      </c>
      <c r="S14" t="str">
        <f t="shared" si="2"/>
        <v>Greenwood MS</v>
      </c>
      <c r="T14" s="1" t="str">
        <f t="shared" si="3"/>
        <v>15:58.83</v>
      </c>
    </row>
    <row r="15" spans="1:20" x14ac:dyDescent="0.25">
      <c r="A15" s="3"/>
      <c r="B15" s="3" t="s">
        <v>44</v>
      </c>
      <c r="C15" s="3">
        <v>4</v>
      </c>
      <c r="D15" t="str">
        <f>IF(ISBLANK(B15),"",IF(ISBLANK(C15),"",IF(VLOOKUP(B15,'Girls Scoring'!$E$2:$F$151,2,FALSE)="","",VLOOKUP(B15,'Girls Scoring'!$E$2:$F$151,2,FALSE))))</f>
        <v>13:43.57</v>
      </c>
      <c r="F15" s="3"/>
      <c r="G15" s="3" t="s">
        <v>92</v>
      </c>
      <c r="H15" s="3">
        <v>39</v>
      </c>
      <c r="I15" t="str">
        <f>IF(ISBLANK(G15),"",IF(ISBLANK(H15),"",IF(VLOOKUP(G15,'Girls Scoring'!$E$2:$F$151,2,FALSE)="","",VLOOKUP(G15,'Girls Scoring'!$E$2:$F$151,2,FALSE))))</f>
        <v>21:47.96</v>
      </c>
      <c r="K15" s="3"/>
      <c r="L15" s="3"/>
      <c r="M15" s="3"/>
      <c r="N15" t="str">
        <f>IF(ISBLANK(L15),"",IF(ISBLANK(M15),"",IF(VLOOKUP(L15,'Boys Scoring'!$E$2:$F$151,2,FALSE)="","",VLOOKUP(L15,'Boys Scoring'!$E$2:$F$151,2,FALSE))))</f>
        <v/>
      </c>
      <c r="P15" t="str">
        <f t="shared" si="1"/>
        <v/>
      </c>
      <c r="Q15" t="str">
        <f t="shared" si="0"/>
        <v/>
      </c>
      <c r="R15" t="str">
        <f t="shared" si="0"/>
        <v/>
      </c>
      <c r="S15" t="str">
        <f t="shared" si="2"/>
        <v>Greenwood MS</v>
      </c>
      <c r="T15" s="1" t="str">
        <f t="shared" si="3"/>
        <v/>
      </c>
    </row>
    <row r="16" spans="1:20" x14ac:dyDescent="0.25">
      <c r="A16" s="3"/>
      <c r="B16" s="3" t="s">
        <v>45</v>
      </c>
      <c r="C16" s="3">
        <v>23</v>
      </c>
      <c r="D16" t="str">
        <f>IF(ISBLANK(B16),"",IF(ISBLANK(C16),"",IF(VLOOKUP(B16,'Girls Scoring'!$E$2:$F$151,2,FALSE)="","",VLOOKUP(B16,'Girls Scoring'!$E$2:$F$151,2,FALSE))))</f>
        <v>15:58.83</v>
      </c>
      <c r="F16" s="3"/>
      <c r="G16" s="3" t="s">
        <v>93</v>
      </c>
      <c r="H16" s="3">
        <v>21</v>
      </c>
      <c r="I16" t="str">
        <f>IF(ISBLANK(G16),"",IF(ISBLANK(H16),"",IF(VLOOKUP(G16,'Girls Scoring'!$E$2:$F$151,2,FALSE)="","",VLOOKUP(G16,'Girls Scoring'!$E$2:$F$151,2,FALSE))))</f>
        <v>15:56.82</v>
      </c>
      <c r="K16" s="3"/>
      <c r="L16" s="3"/>
      <c r="M16" s="3"/>
      <c r="N16" t="str">
        <f>IF(ISBLANK(L16),"",IF(ISBLANK(M16),"",IF(VLOOKUP(L16,'Boys Scoring'!$E$2:$F$151,2,FALSE)="","",VLOOKUP(L16,'Boys Scoring'!$E$2:$F$151,2,FALSE))))</f>
        <v/>
      </c>
      <c r="P16" t="str">
        <f t="shared" si="1"/>
        <v/>
      </c>
      <c r="Q16" t="str">
        <f t="shared" si="0"/>
        <v/>
      </c>
      <c r="R16" t="str">
        <f t="shared" si="0"/>
        <v/>
      </c>
      <c r="S16" t="str">
        <f t="shared" si="2"/>
        <v>Greenwood MS</v>
      </c>
      <c r="T16" s="1" t="str">
        <f t="shared" si="3"/>
        <v/>
      </c>
    </row>
    <row r="17" spans="1:20" x14ac:dyDescent="0.25">
      <c r="A17" s="3"/>
      <c r="B17" s="3"/>
      <c r="C17" s="3"/>
      <c r="D17" t="str">
        <f>IF(ISBLANK(B17),"",IF(ISBLANK(C17),"",IF(VLOOKUP(B17,'Girls Scoring'!$E$2:$F$151,2,FALSE)="","",VLOOKUP(B17,'Girls Scoring'!$E$2:$F$151,2,FALSE))))</f>
        <v/>
      </c>
      <c r="F17" s="3"/>
      <c r="G17" s="3" t="s">
        <v>94</v>
      </c>
      <c r="H17" s="3">
        <v>32</v>
      </c>
      <c r="I17" t="str">
        <f>IF(ISBLANK(G17),"",IF(ISBLANK(H17),"",IF(VLOOKUP(G17,'Girls Scoring'!$E$2:$F$151,2,FALSE)="","",VLOOKUP(G17,'Girls Scoring'!$E$2:$F$151,2,FALSE))))</f>
        <v>19:11.42</v>
      </c>
      <c r="K17" s="3"/>
      <c r="L17" s="3"/>
      <c r="M17" s="3"/>
      <c r="N17" t="str">
        <f>IF(ISBLANK(L17),"",IF(ISBLANK(M17),"",IF(VLOOKUP(L17,'Boys Scoring'!$E$2:$F$151,2,FALSE)="","",VLOOKUP(L17,'Boys Scoring'!$E$2:$F$151,2,FALSE))))</f>
        <v/>
      </c>
      <c r="P17" t="str">
        <f t="shared" si="1"/>
        <v/>
      </c>
      <c r="Q17" t="str">
        <f t="shared" si="0"/>
        <v/>
      </c>
      <c r="R17" t="str">
        <f t="shared" si="0"/>
        <v/>
      </c>
      <c r="S17" t="str">
        <f t="shared" si="2"/>
        <v>Greenwood MS</v>
      </c>
      <c r="T17" s="1" t="str">
        <f t="shared" si="3"/>
        <v/>
      </c>
    </row>
    <row r="18" spans="1:20" x14ac:dyDescent="0.25">
      <c r="A18" s="3"/>
      <c r="B18" s="3"/>
      <c r="C18" s="3"/>
      <c r="D18" t="str">
        <f>IF(ISBLANK(B18),"",IF(ISBLANK(C18),"",IF(VLOOKUP(B18,'Girls Scoring'!$E$2:$F$151,2,FALSE)="","",VLOOKUP(B18,'Girls Scoring'!$E$2:$F$151,2,FALSE))))</f>
        <v/>
      </c>
      <c r="F18" s="3"/>
      <c r="G18" s="3" t="s">
        <v>95</v>
      </c>
      <c r="H18" s="3">
        <v>3</v>
      </c>
      <c r="I18" t="str">
        <f>IF(ISBLANK(G18),"",IF(ISBLANK(H18),"",IF(VLOOKUP(G18,'Girls Scoring'!$E$2:$F$151,2,FALSE)="","",VLOOKUP(G18,'Girls Scoring'!$E$2:$F$151,2,FALSE))))</f>
        <v>13:29.11</v>
      </c>
      <c r="K18" s="3"/>
      <c r="L18" s="3"/>
      <c r="M18" s="3"/>
      <c r="N18" t="str">
        <f>IF(ISBLANK(L18),"",IF(ISBLANK(M18),"",IF(VLOOKUP(L18,'Boys Scoring'!$E$2:$F$151,2,FALSE)="","",VLOOKUP(L18,'Boys Scoring'!$E$2:$F$151,2,FALSE))))</f>
        <v/>
      </c>
      <c r="P18" t="str">
        <f t="shared" si="1"/>
        <v/>
      </c>
      <c r="Q18" t="str">
        <f t="shared" si="0"/>
        <v/>
      </c>
      <c r="R18" t="str">
        <f t="shared" si="0"/>
        <v/>
      </c>
      <c r="S18" t="str">
        <f t="shared" si="2"/>
        <v>Greenwood MS</v>
      </c>
      <c r="T18" s="1" t="str">
        <f t="shared" si="3"/>
        <v/>
      </c>
    </row>
    <row r="19" spans="1:20" x14ac:dyDescent="0.25">
      <c r="A19" s="3"/>
      <c r="B19" s="3"/>
      <c r="C19" s="3"/>
      <c r="D19" t="str">
        <f>IF(ISBLANK(B19),"",IF(ISBLANK(C19),"",IF(VLOOKUP(B19,'Girls Scoring'!$E$2:$F$151,2,FALSE)="","",VLOOKUP(B19,'Girls Scoring'!$E$2:$F$151,2,FALSE))))</f>
        <v/>
      </c>
      <c r="F19" s="3"/>
      <c r="G19" s="3" t="s">
        <v>96</v>
      </c>
      <c r="H19" s="3">
        <v>17</v>
      </c>
      <c r="I19" t="str">
        <f>IF(ISBLANK(G19),"",IF(ISBLANK(H19),"",IF(VLOOKUP(G19,'Girls Scoring'!$E$2:$F$151,2,FALSE)="","",VLOOKUP(G19,'Girls Scoring'!$E$2:$F$151,2,FALSE))))</f>
        <v>15:39.40</v>
      </c>
      <c r="K19" s="3"/>
      <c r="L19" s="3"/>
      <c r="M19" s="3"/>
      <c r="N19" t="str">
        <f>IF(ISBLANK(L19),"",IF(ISBLANK(M19),"",IF(VLOOKUP(L19,'Boys Scoring'!$E$2:$F$151,2,FALSE)="","",VLOOKUP(L19,'Boys Scoring'!$E$2:$F$151,2,FALSE))))</f>
        <v/>
      </c>
      <c r="P19" t="str">
        <f t="shared" si="1"/>
        <v/>
      </c>
      <c r="Q19" t="str">
        <f t="shared" si="0"/>
        <v/>
      </c>
      <c r="R19" t="str">
        <f t="shared" si="0"/>
        <v/>
      </c>
      <c r="S19" t="str">
        <f t="shared" si="2"/>
        <v>Greenwood MS</v>
      </c>
      <c r="T19" s="1" t="str">
        <f t="shared" si="3"/>
        <v/>
      </c>
    </row>
    <row r="20" spans="1:20" x14ac:dyDescent="0.25">
      <c r="A20" s="3"/>
      <c r="B20" s="3"/>
      <c r="C20" s="3"/>
      <c r="D20" t="str">
        <f>IF(ISBLANK(B20),"",IF(ISBLANK(C20),"",IF(VLOOKUP(B20,'Girls Scoring'!$E$2:$F$151,2,FALSE)="","",VLOOKUP(B20,'Girls Scoring'!$E$2:$F$151,2,FALSE))))</f>
        <v/>
      </c>
      <c r="F20" s="3"/>
      <c r="G20" s="3" t="s">
        <v>97</v>
      </c>
      <c r="H20" s="3">
        <v>34</v>
      </c>
      <c r="I20" t="str">
        <f>IF(ISBLANK(G20),"",IF(ISBLANK(H20),"",IF(VLOOKUP(G20,'Girls Scoring'!$E$2:$F$151,2,FALSE)="","",VLOOKUP(G20,'Girls Scoring'!$E$2:$F$151,2,FALSE))))</f>
        <v>20:03.25</v>
      </c>
      <c r="K20" s="3"/>
      <c r="L20" s="3"/>
      <c r="M20" s="3"/>
      <c r="N20" t="str">
        <f>IF(ISBLANK(L20),"",IF(ISBLANK(M20),"",IF(VLOOKUP(L20,'Boys Scoring'!$E$2:$F$151,2,FALSE)="","",VLOOKUP(L20,'Boys Scoring'!$E$2:$F$151,2,FALSE))))</f>
        <v/>
      </c>
      <c r="P20" t="str">
        <f t="shared" si="1"/>
        <v/>
      </c>
      <c r="Q20" t="str">
        <f t="shared" si="0"/>
        <v/>
      </c>
      <c r="R20" t="str">
        <f t="shared" si="0"/>
        <v/>
      </c>
      <c r="S20" t="str">
        <f t="shared" si="2"/>
        <v>Greenwood MS</v>
      </c>
      <c r="T20" s="1" t="str">
        <f t="shared" si="3"/>
        <v/>
      </c>
    </row>
    <row r="21" spans="1:20" x14ac:dyDescent="0.25">
      <c r="A21" s="3"/>
      <c r="B21" s="3"/>
      <c r="C21" s="3"/>
      <c r="D21" t="str">
        <f>IF(ISBLANK(B21),"",IF(ISBLANK(C21),"",IF(VLOOKUP(B21,'Girls Scoring'!$E$2:$F$151,2,FALSE)="","",VLOOKUP(B21,'Girls Scoring'!$E$2:$F$151,2,FALSE))))</f>
        <v/>
      </c>
      <c r="F21" s="3"/>
      <c r="G21" s="3" t="s">
        <v>98</v>
      </c>
      <c r="H21" s="3"/>
      <c r="I21" t="str">
        <f>IF(ISBLANK(G21),"",IF(ISBLANK(H21),"",IF(VLOOKUP(G21,'Girls Scoring'!$E$2:$F$151,2,FALSE)="","",VLOOKUP(G21,'Girls Scoring'!$E$2:$F$151,2,FALSE))))</f>
        <v/>
      </c>
      <c r="K21" s="3"/>
      <c r="L21" s="3"/>
      <c r="M21" s="3"/>
      <c r="N21" t="str">
        <f>IF(ISBLANK(L21),"",IF(ISBLANK(M21),"",IF(VLOOKUP(L21,'Boys Scoring'!$E$2:$F$151,2,FALSE)="","",VLOOKUP(L21,'Boys Scoring'!$E$2:$F$151,2,FALSE))))</f>
        <v/>
      </c>
      <c r="P21" t="str">
        <f t="shared" si="1"/>
        <v/>
      </c>
      <c r="Q21" t="str">
        <f t="shared" si="0"/>
        <v/>
      </c>
      <c r="R21" t="str">
        <f t="shared" si="0"/>
        <v/>
      </c>
      <c r="S21" t="str">
        <f t="shared" si="2"/>
        <v>Greenwood MS</v>
      </c>
      <c r="T21" s="1" t="str">
        <f t="shared" si="3"/>
        <v/>
      </c>
    </row>
    <row r="22" spans="1:20" x14ac:dyDescent="0.25">
      <c r="A22" s="3"/>
      <c r="B22" s="3"/>
      <c r="C22" s="3"/>
      <c r="D22" t="str">
        <f>IF(ISBLANK(B22),"",IF(ISBLANK(C22),"",IF(VLOOKUP(B22,'Girls Scoring'!$E$2:$F$151,2,FALSE)="","",VLOOKUP(B22,'Girls Scoring'!$E$2:$F$151,2,FALSE))))</f>
        <v/>
      </c>
      <c r="F22" s="3"/>
      <c r="G22" s="3" t="s">
        <v>99</v>
      </c>
      <c r="H22" s="3">
        <v>28</v>
      </c>
      <c r="I22" t="str">
        <f>IF(ISBLANK(G22),"",IF(ISBLANK(H22),"",IF(VLOOKUP(G22,'Girls Scoring'!$E$2:$F$151,2,FALSE)="","",VLOOKUP(G22,'Girls Scoring'!$E$2:$F$151,2,FALSE))))</f>
        <v>18:38.98</v>
      </c>
      <c r="K22" s="3"/>
      <c r="L22" s="3"/>
      <c r="M22" s="3"/>
      <c r="N22" t="str">
        <f>IF(ISBLANK(L22),"",IF(ISBLANK(M22),"",IF(VLOOKUP(L22,'Boys Scoring'!$E$2:$F$151,2,FALSE)="","",VLOOKUP(L22,'Boys Scoring'!$E$2:$F$151,2,FALSE))))</f>
        <v/>
      </c>
      <c r="P22" t="str">
        <f t="shared" si="1"/>
        <v/>
      </c>
      <c r="Q22" t="str">
        <f t="shared" si="0"/>
        <v/>
      </c>
      <c r="R22" t="str">
        <f t="shared" si="0"/>
        <v/>
      </c>
      <c r="S22" t="str">
        <f t="shared" si="2"/>
        <v>Greenwood MS</v>
      </c>
      <c r="T22" s="1" t="str">
        <f t="shared" si="3"/>
        <v/>
      </c>
    </row>
    <row r="23" spans="1:20" x14ac:dyDescent="0.25">
      <c r="A23" s="3"/>
      <c r="B23" s="3"/>
      <c r="C23" s="3"/>
      <c r="D23" t="str">
        <f>IF(ISBLANK(B23),"",IF(ISBLANK(C23),"",IF(VLOOKUP(B23,'Girls Scoring'!$E$2:$F$151,2,FALSE)="","",VLOOKUP(B23,'Girls Scoring'!$E$2:$F$151,2,FALSE))))</f>
        <v/>
      </c>
      <c r="F23" s="3"/>
      <c r="G23" s="3" t="s">
        <v>100</v>
      </c>
      <c r="H23" s="3">
        <v>33</v>
      </c>
      <c r="I23" t="str">
        <f>IF(ISBLANK(G23),"",IF(ISBLANK(H23),"",IF(VLOOKUP(G23,'Girls Scoring'!$E$2:$F$151,2,FALSE)="","",VLOOKUP(G23,'Girls Scoring'!$E$2:$F$151,2,FALSE))))</f>
        <v>19:58.11</v>
      </c>
      <c r="K23" s="3"/>
      <c r="L23" s="3"/>
      <c r="M23" s="3"/>
      <c r="N23" t="str">
        <f>IF(ISBLANK(L23),"",IF(ISBLANK(M23),"",IF(VLOOKUP(L23,'Boys Scoring'!$E$2:$F$151,2,FALSE)="","",VLOOKUP(L23,'Boys Scoring'!$E$2:$F$151,2,FALSE))))</f>
        <v/>
      </c>
      <c r="P23" t="str">
        <f t="shared" si="1"/>
        <v/>
      </c>
      <c r="Q23" t="str">
        <f t="shared" si="0"/>
        <v/>
      </c>
      <c r="R23" t="str">
        <f t="shared" si="0"/>
        <v/>
      </c>
      <c r="S23" t="str">
        <f t="shared" si="2"/>
        <v>Greenwood MS</v>
      </c>
      <c r="T23" s="1" t="str">
        <f t="shared" si="3"/>
        <v/>
      </c>
    </row>
    <row r="24" spans="1:20" x14ac:dyDescent="0.25">
      <c r="A24" s="3"/>
      <c r="B24" s="3"/>
      <c r="C24" s="3"/>
      <c r="D24" t="str">
        <f>IF(ISBLANK(B24),"",IF(ISBLANK(C24),"",IF(VLOOKUP(B24,'Girls Scoring'!$E$2:$F$151,2,FALSE)="","",VLOOKUP(B24,'Girls Scoring'!$E$2:$F$151,2,FALSE))))</f>
        <v/>
      </c>
      <c r="F24" s="3"/>
      <c r="G24" s="3" t="s">
        <v>101</v>
      </c>
      <c r="H24" s="3">
        <v>38</v>
      </c>
      <c r="I24" t="str">
        <f>IF(ISBLANK(G24),"",IF(ISBLANK(H24),"",IF(VLOOKUP(G24,'Girls Scoring'!$E$2:$F$151,2,FALSE)="","",VLOOKUP(G24,'Girls Scoring'!$E$2:$F$151,2,FALSE))))</f>
        <v>21:42.97</v>
      </c>
      <c r="K24" s="3"/>
      <c r="L24" s="3"/>
      <c r="M24" s="3"/>
      <c r="N24" t="str">
        <f>IF(ISBLANK(L24),"",IF(ISBLANK(M24),"",IF(VLOOKUP(L24,'Boys Scoring'!$E$2:$F$151,2,FALSE)="","",VLOOKUP(L24,'Boys Scoring'!$E$2:$F$151,2,FALSE))))</f>
        <v/>
      </c>
      <c r="P24" t="str">
        <f t="shared" si="1"/>
        <v/>
      </c>
      <c r="Q24" t="str">
        <f t="shared" si="0"/>
        <v/>
      </c>
      <c r="R24" t="str">
        <f t="shared" si="0"/>
        <v/>
      </c>
      <c r="S24" t="str">
        <f t="shared" si="2"/>
        <v>Greenwood MS</v>
      </c>
      <c r="T24" s="1" t="str">
        <f t="shared" si="3"/>
        <v/>
      </c>
    </row>
    <row r="25" spans="1:20" x14ac:dyDescent="0.25">
      <c r="A25" s="3"/>
      <c r="B25" s="3"/>
      <c r="C25" s="3"/>
      <c r="D25" t="str">
        <f>IF(ISBLANK(B25),"",IF(ISBLANK(C25),"",IF(VLOOKUP(B25,'Girls Scoring'!$E$2:$F$151,2,FALSE)="","",VLOOKUP(B25,'Girls Scoring'!$E$2:$F$151,2,FALSE))))</f>
        <v/>
      </c>
      <c r="F25" s="3"/>
      <c r="G25" s="3" t="s">
        <v>102</v>
      </c>
      <c r="H25" s="3">
        <v>41</v>
      </c>
      <c r="I25" t="str">
        <f>IF(ISBLANK(G25),"",IF(ISBLANK(H25),"",IF(VLOOKUP(G25,'Girls Scoring'!$E$2:$F$151,2,FALSE)="","",VLOOKUP(G25,'Girls Scoring'!$E$2:$F$151,2,FALSE))))</f>
        <v>21:57.30</v>
      </c>
      <c r="K25" s="3"/>
      <c r="L25" s="3"/>
      <c r="M25" s="3"/>
      <c r="N25" t="str">
        <f>IF(ISBLANK(L25),"",IF(ISBLANK(M25),"",IF(VLOOKUP(L25,'Boys Scoring'!$E$2:$F$151,2,FALSE)="","",VLOOKUP(L25,'Boys Scoring'!$E$2:$F$151,2,FALSE))))</f>
        <v/>
      </c>
      <c r="P25" t="str">
        <f t="shared" si="1"/>
        <v/>
      </c>
      <c r="Q25" t="str">
        <f t="shared" si="0"/>
        <v/>
      </c>
      <c r="R25" t="str">
        <f t="shared" si="0"/>
        <v/>
      </c>
      <c r="S25" t="str">
        <f t="shared" si="2"/>
        <v>Greenwood MS</v>
      </c>
      <c r="T25" s="1" t="str">
        <f t="shared" si="3"/>
        <v/>
      </c>
    </row>
    <row r="26" spans="1:20" x14ac:dyDescent="0.25">
      <c r="A26" s="3"/>
      <c r="B26" s="3"/>
      <c r="C26" s="3"/>
      <c r="D26" t="str">
        <f>IF(ISBLANK(B26),"",IF(ISBLANK(C26),"",IF(VLOOKUP(B26,'Girls Scoring'!$E$2:$F$151,2,FALSE)="","",VLOOKUP(B26,'Girls Scoring'!$E$2:$F$151,2,FALSE))))</f>
        <v/>
      </c>
      <c r="F26" s="3"/>
      <c r="G26" s="3" t="s">
        <v>103</v>
      </c>
      <c r="H26" s="3"/>
      <c r="I26" t="str">
        <f>IF(ISBLANK(G26),"",IF(ISBLANK(H26),"",IF(VLOOKUP(G26,'Girls Scoring'!$E$2:$F$151,2,FALSE)="","",VLOOKUP(G26,'Girls Scoring'!$E$2:$F$151,2,FALSE))))</f>
        <v/>
      </c>
      <c r="K26" s="3"/>
      <c r="L26" s="3"/>
      <c r="M26" s="3"/>
      <c r="N26" t="str">
        <f>IF(ISBLANK(L26),"",IF(ISBLANK(M26),"",IF(VLOOKUP(L26,'Boys Scoring'!$E$2:$F$151,2,FALSE)="","",VLOOKUP(L26,'Boys Scoring'!$E$2:$F$151,2,FALSE))))</f>
        <v/>
      </c>
      <c r="P26" t="str">
        <f t="shared" si="1"/>
        <v/>
      </c>
      <c r="Q26" t="str">
        <f t="shared" si="0"/>
        <v/>
      </c>
      <c r="R26" t="str">
        <f t="shared" si="0"/>
        <v/>
      </c>
      <c r="S26" t="str">
        <f t="shared" si="2"/>
        <v>Greenwood MS</v>
      </c>
      <c r="T26" s="1" t="str">
        <f t="shared" si="3"/>
        <v/>
      </c>
    </row>
    <row r="27" spans="1:20" x14ac:dyDescent="0.25">
      <c r="A27" s="3"/>
      <c r="B27" s="3"/>
      <c r="C27" s="3"/>
      <c r="D27" t="str">
        <f>IF(ISBLANK(B27),"",IF(ISBLANK(C27),"",IF(VLOOKUP(B27,'Girls Scoring'!$E$2:$F$151,2,FALSE)="","",VLOOKUP(B27,'Girls Scoring'!$E$2:$F$151,2,FALSE))))</f>
        <v/>
      </c>
      <c r="F27" s="3"/>
      <c r="G27" s="3" t="s">
        <v>104</v>
      </c>
      <c r="H27" s="3">
        <v>8</v>
      </c>
      <c r="I27" t="str">
        <f>IF(ISBLANK(G27),"",IF(ISBLANK(H27),"",IF(VLOOKUP(G27,'Girls Scoring'!$E$2:$F$151,2,FALSE)="","",VLOOKUP(G27,'Girls Scoring'!$E$2:$F$151,2,FALSE))))</f>
        <v>14:28.26</v>
      </c>
      <c r="K27" s="3"/>
      <c r="L27" s="3"/>
      <c r="M27" s="3"/>
      <c r="N27" t="str">
        <f>IF(ISBLANK(L27),"",IF(ISBLANK(M27),"",IF(VLOOKUP(L27,'Boys Scoring'!$E$2:$F$151,2,FALSE)="","",VLOOKUP(L27,'Boys Scoring'!$E$2:$F$151,2,FALSE))))</f>
        <v/>
      </c>
      <c r="P27" t="str">
        <f t="shared" si="1"/>
        <v/>
      </c>
      <c r="Q27" t="str">
        <f t="shared" si="0"/>
        <v/>
      </c>
      <c r="R27" t="str">
        <f t="shared" si="0"/>
        <v/>
      </c>
      <c r="S27" t="str">
        <f t="shared" si="2"/>
        <v>Greenwood MS</v>
      </c>
      <c r="T27" s="1" t="str">
        <f t="shared" si="3"/>
        <v/>
      </c>
    </row>
    <row r="28" spans="1:20" x14ac:dyDescent="0.25">
      <c r="A28" s="3"/>
      <c r="B28" s="3"/>
      <c r="C28" s="3"/>
      <c r="D28" t="str">
        <f>IF(ISBLANK(B28),"",IF(ISBLANK(C28),"",IF(VLOOKUP(B28,'Girls Scoring'!$E$2:$F$151,2,FALSE)="","",VLOOKUP(B28,'Girls Scoring'!$E$2:$F$151,2,FALSE))))</f>
        <v/>
      </c>
      <c r="F28" s="3"/>
      <c r="G28" s="3" t="s">
        <v>105</v>
      </c>
      <c r="H28" s="3">
        <v>44</v>
      </c>
      <c r="I28" t="str">
        <f>IF(ISBLANK(G28),"",IF(ISBLANK(H28),"",IF(VLOOKUP(G28,'Girls Scoring'!$E$2:$F$151,2,FALSE)="","",VLOOKUP(G28,'Girls Scoring'!$E$2:$F$151,2,FALSE))))</f>
        <v>25:40.22</v>
      </c>
      <c r="K28" s="3"/>
      <c r="L28" s="3"/>
      <c r="M28" s="3"/>
      <c r="N28" t="str">
        <f>IF(ISBLANK(L28),"",IF(ISBLANK(M28),"",IF(VLOOKUP(L28,'Boys Scoring'!$E$2:$F$151,2,FALSE)="","",VLOOKUP(L28,'Boys Scoring'!$E$2:$F$151,2,FALSE))))</f>
        <v/>
      </c>
      <c r="P28" t="str">
        <f t="shared" si="1"/>
        <v/>
      </c>
      <c r="Q28" t="str">
        <f t="shared" si="0"/>
        <v/>
      </c>
      <c r="R28" t="str">
        <f t="shared" si="0"/>
        <v/>
      </c>
      <c r="S28" t="str">
        <f t="shared" si="2"/>
        <v>Greenwood MS</v>
      </c>
      <c r="T28" s="1" t="str">
        <f t="shared" si="3"/>
        <v/>
      </c>
    </row>
    <row r="29" spans="1:20" x14ac:dyDescent="0.25">
      <c r="A29" s="3"/>
      <c r="B29" s="3"/>
      <c r="C29" s="3"/>
      <c r="D29" t="str">
        <f>IF(ISBLANK(B29),"",IF(ISBLANK(C29),"",IF(VLOOKUP(B29,'Girls Scoring'!$E$2:$F$151,2,FALSE)="","",VLOOKUP(B29,'Girls Scoring'!$E$2:$F$151,2,FALSE))))</f>
        <v/>
      </c>
      <c r="F29" s="3"/>
      <c r="G29" s="3" t="s">
        <v>106</v>
      </c>
      <c r="H29" s="3"/>
      <c r="I29" t="str">
        <f>IF(ISBLANK(G29),"",IF(ISBLANK(H29),"",IF(VLOOKUP(G29,'Girls Scoring'!$E$2:$F$151,2,FALSE)="","",VLOOKUP(G29,'Girls Scoring'!$E$2:$F$151,2,FALSE))))</f>
        <v/>
      </c>
      <c r="K29" s="3"/>
      <c r="L29" s="3"/>
      <c r="M29" s="3"/>
      <c r="N29" t="str">
        <f>IF(ISBLANK(L29),"",IF(ISBLANK(M29),"",IF(VLOOKUP(L29,'Boys Scoring'!$E$2:$F$151,2,FALSE)="","",VLOOKUP(L29,'Boys Scoring'!$E$2:$F$151,2,FALSE))))</f>
        <v/>
      </c>
      <c r="P29" t="str">
        <f t="shared" si="1"/>
        <v/>
      </c>
      <c r="Q29" t="str">
        <f t="shared" si="0"/>
        <v/>
      </c>
      <c r="R29" t="str">
        <f t="shared" si="0"/>
        <v/>
      </c>
      <c r="S29" t="str">
        <f t="shared" si="2"/>
        <v>Greenwood MS</v>
      </c>
      <c r="T29" s="1" t="str">
        <f t="shared" si="3"/>
        <v/>
      </c>
    </row>
    <row r="30" spans="1:20" x14ac:dyDescent="0.25">
      <c r="A30" s="3"/>
      <c r="B30" s="3"/>
      <c r="C30" s="3"/>
      <c r="D30" t="str">
        <f>IF(ISBLANK(B30),"",IF(ISBLANK(C30),"",IF(VLOOKUP(B30,'Girls Scoring'!$E$2:$F$151,2,FALSE)="","",VLOOKUP(B30,'Girls Scoring'!$E$2:$F$151,2,FALSE))))</f>
        <v/>
      </c>
      <c r="F30" s="3"/>
      <c r="G30" s="3" t="s">
        <v>107</v>
      </c>
      <c r="H30" s="3">
        <v>2</v>
      </c>
      <c r="I30" t="str">
        <f>IF(ISBLANK(G30),"",IF(ISBLANK(H30),"",IF(VLOOKUP(G30,'Girls Scoring'!$E$2:$F$151,2,FALSE)="","",VLOOKUP(G30,'Girls Scoring'!$E$2:$F$151,2,FALSE))))</f>
        <v>12:54.95</v>
      </c>
      <c r="K30" s="3"/>
      <c r="L30" s="3"/>
      <c r="M30" s="3"/>
      <c r="N30" t="str">
        <f>IF(ISBLANK(L30),"",IF(ISBLANK(M30),"",IF(VLOOKUP(L30,'Boys Scoring'!$E$2:$F$151,2,FALSE)="","",VLOOKUP(L30,'Boys Scoring'!$E$2:$F$151,2,FALSE))))</f>
        <v/>
      </c>
      <c r="P30" t="str">
        <f t="shared" si="1"/>
        <v/>
      </c>
      <c r="Q30" t="str">
        <f t="shared" si="0"/>
        <v/>
      </c>
      <c r="R30" t="str">
        <f t="shared" si="0"/>
        <v/>
      </c>
      <c r="S30" t="str">
        <f t="shared" si="2"/>
        <v>Greenwood MS</v>
      </c>
      <c r="T30" s="1" t="str">
        <f t="shared" si="3"/>
        <v/>
      </c>
    </row>
    <row r="31" spans="1:20" x14ac:dyDescent="0.25">
      <c r="A31" s="3"/>
      <c r="B31" s="3"/>
      <c r="C31" s="3"/>
      <c r="D31" t="str">
        <f>IF(ISBLANK(B31),"",IF(ISBLANK(C31),"",IF(VLOOKUP(B31,'Girls Scoring'!$E$2:$F$151,2,FALSE)="","",VLOOKUP(B31,'Girls Scoring'!$E$2:$F$151,2,FALSE))))</f>
        <v/>
      </c>
      <c r="F31" s="3"/>
      <c r="G31" s="3" t="s">
        <v>108</v>
      </c>
      <c r="H31" s="3">
        <v>13</v>
      </c>
      <c r="I31" t="str">
        <f>IF(ISBLANK(G31),"",IF(ISBLANK(H31),"",IF(VLOOKUP(G31,'Girls Scoring'!$E$2:$F$151,2,FALSE)="","",VLOOKUP(G31,'Girls Scoring'!$E$2:$F$151,2,FALSE))))</f>
        <v>15:19.16</v>
      </c>
      <c r="K31" s="3"/>
      <c r="L31" s="3"/>
      <c r="M31" s="3"/>
      <c r="N31" t="str">
        <f>IF(ISBLANK(L31),"",IF(ISBLANK(M31),"",IF(VLOOKUP(L31,'Boys Scoring'!$E$2:$F$151,2,FALSE)="","",VLOOKUP(L31,'Boys Scoring'!$E$2:$F$151,2,FALSE))))</f>
        <v/>
      </c>
      <c r="P31" t="str">
        <f t="shared" si="1"/>
        <v/>
      </c>
      <c r="Q31" t="str">
        <f t="shared" si="0"/>
        <v/>
      </c>
      <c r="R31" t="str">
        <f t="shared" si="0"/>
        <v/>
      </c>
      <c r="S31" t="str">
        <f t="shared" si="2"/>
        <v>Greenwood MS</v>
      </c>
      <c r="T31" s="1" t="str">
        <f t="shared" si="3"/>
        <v/>
      </c>
    </row>
    <row r="32" spans="1:20" x14ac:dyDescent="0.25">
      <c r="A32" s="3"/>
      <c r="B32" s="3"/>
      <c r="C32" s="3"/>
      <c r="D32" t="str">
        <f>IF(ISBLANK(B32),"",IF(ISBLANK(C32),"",IF(VLOOKUP(B32,'Girls Scoring'!$E$2:$F$151,2,FALSE)="","",VLOOKUP(B32,'Girls Scoring'!$E$2:$F$151,2,FALSE))))</f>
        <v/>
      </c>
      <c r="F32" s="3"/>
      <c r="G32" s="3" t="s">
        <v>109</v>
      </c>
      <c r="H32" s="3">
        <v>11</v>
      </c>
      <c r="I32" t="str">
        <f>IF(ISBLANK(G32),"",IF(ISBLANK(H32),"",IF(VLOOKUP(G32,'Girls Scoring'!$E$2:$F$151,2,FALSE)="","",VLOOKUP(G32,'Girls Scoring'!$E$2:$F$151,2,FALSE))))</f>
        <v>14:58.39</v>
      </c>
      <c r="K32" s="3"/>
      <c r="L32" s="3"/>
      <c r="M32" s="3"/>
      <c r="N32" t="str">
        <f>IF(ISBLANK(L32),"",IF(ISBLANK(M32),"",IF(VLOOKUP(L32,'Boys Scoring'!$E$2:$F$151,2,FALSE)="","",VLOOKUP(L32,'Boys Scoring'!$E$2:$F$151,2,FALSE))))</f>
        <v/>
      </c>
      <c r="P32" t="str">
        <f t="shared" si="1"/>
        <v/>
      </c>
      <c r="Q32" t="str">
        <f t="shared" ref="Q32:R51" si="4">IF(ISBLANK(A34),"",A34)</f>
        <v/>
      </c>
      <c r="R32" t="str">
        <f t="shared" si="4"/>
        <v/>
      </c>
      <c r="S32" t="str">
        <f t="shared" si="2"/>
        <v>Greenwood MS</v>
      </c>
      <c r="T32" s="1" t="str">
        <f t="shared" si="3"/>
        <v/>
      </c>
    </row>
    <row r="33" spans="1:20" x14ac:dyDescent="0.25">
      <c r="A33" s="3"/>
      <c r="B33" s="3"/>
      <c r="C33" s="3"/>
      <c r="D33" t="str">
        <f>IF(ISBLANK(B33),"",IF(ISBLANK(C33),"",IF(VLOOKUP(B33,'Girls Scoring'!$E$2:$F$151,2,FALSE)="","",VLOOKUP(B33,'Girls Scoring'!$E$2:$F$151,2,FALSE))))</f>
        <v/>
      </c>
      <c r="F33" s="3"/>
      <c r="G33" s="3" t="s">
        <v>110</v>
      </c>
      <c r="H33" s="3">
        <v>7</v>
      </c>
      <c r="I33" t="str">
        <f>IF(ISBLANK(G33),"",IF(ISBLANK(H33),"",IF(VLOOKUP(G33,'Girls Scoring'!$E$2:$F$151,2,FALSE)="","",VLOOKUP(G33,'Girls Scoring'!$E$2:$F$151,2,FALSE))))</f>
        <v>14:01.02</v>
      </c>
      <c r="K33" s="3"/>
      <c r="L33" s="3"/>
      <c r="M33" s="3"/>
      <c r="N33" t="str">
        <f>IF(ISBLANK(L33),"",IF(ISBLANK(M33),"",IF(VLOOKUP(L33,'Boys Scoring'!$E$2:$F$151,2,FALSE)="","",VLOOKUP(L33,'Boys Scoring'!$E$2:$F$151,2,FALSE))))</f>
        <v/>
      </c>
      <c r="P33" t="str">
        <f t="shared" si="1"/>
        <v/>
      </c>
      <c r="Q33" t="str">
        <f t="shared" si="4"/>
        <v/>
      </c>
      <c r="R33" t="str">
        <f t="shared" si="4"/>
        <v/>
      </c>
      <c r="S33" t="str">
        <f t="shared" si="2"/>
        <v>Greenwood MS</v>
      </c>
      <c r="T33" s="1" t="str">
        <f t="shared" si="3"/>
        <v/>
      </c>
    </row>
    <row r="34" spans="1:20" x14ac:dyDescent="0.25">
      <c r="A34" s="3"/>
      <c r="B34" s="3"/>
      <c r="C34" s="3"/>
      <c r="D34" t="str">
        <f>IF(ISBLANK(B34),"",IF(ISBLANK(C34),"",IF(VLOOKUP(B34,'Girls Scoring'!$E$2:$F$151,2,FALSE)="","",VLOOKUP(B34,'Girls Scoring'!$E$2:$F$151,2,FALSE))))</f>
        <v/>
      </c>
      <c r="F34" s="3"/>
      <c r="G34" s="3" t="s">
        <v>111</v>
      </c>
      <c r="H34" s="3">
        <v>15</v>
      </c>
      <c r="I34" t="str">
        <f>IF(ISBLANK(G34),"",IF(ISBLANK(H34),"",IF(VLOOKUP(G34,'Girls Scoring'!$E$2:$F$151,2,FALSE)="","",VLOOKUP(G34,'Girls Scoring'!$E$2:$F$151,2,FALSE))))</f>
        <v>15:24.02</v>
      </c>
      <c r="K34" s="3"/>
      <c r="L34" s="3"/>
      <c r="M34" s="3"/>
      <c r="N34" t="str">
        <f>IF(ISBLANK(L34),"",IF(ISBLANK(M34),"",IF(VLOOKUP(L34,'Boys Scoring'!$E$2:$F$151,2,FALSE)="","",VLOOKUP(L34,'Boys Scoring'!$E$2:$F$151,2,FALSE))))</f>
        <v/>
      </c>
      <c r="P34" t="str">
        <f t="shared" si="1"/>
        <v/>
      </c>
      <c r="Q34" t="str">
        <f t="shared" si="4"/>
        <v/>
      </c>
      <c r="R34" t="str">
        <f t="shared" si="4"/>
        <v/>
      </c>
      <c r="S34" t="str">
        <f t="shared" si="2"/>
        <v>Greenwood MS</v>
      </c>
      <c r="T34" s="1" t="str">
        <f t="shared" si="3"/>
        <v/>
      </c>
    </row>
    <row r="35" spans="1:20" x14ac:dyDescent="0.25">
      <c r="A35" s="3"/>
      <c r="B35" s="3"/>
      <c r="C35" s="3"/>
      <c r="D35" t="str">
        <f>IF(ISBLANK(B35),"",IF(ISBLANK(C35),"",IF(VLOOKUP(B35,'Girls Scoring'!$E$2:$F$151,2,FALSE)="","",VLOOKUP(B35,'Girls Scoring'!$E$2:$F$151,2,FALSE))))</f>
        <v/>
      </c>
      <c r="F35" s="3"/>
      <c r="G35" s="3" t="s">
        <v>112</v>
      </c>
      <c r="H35" s="3">
        <v>19</v>
      </c>
      <c r="I35" t="str">
        <f>IF(ISBLANK(G35),"",IF(ISBLANK(H35),"",IF(VLOOKUP(G35,'Girls Scoring'!$E$2:$F$151,2,FALSE)="","",VLOOKUP(G35,'Girls Scoring'!$E$2:$F$151,2,FALSE))))</f>
        <v>15:49.29</v>
      </c>
      <c r="K35" s="3"/>
      <c r="L35" s="3"/>
      <c r="M35" s="3"/>
      <c r="N35" t="str">
        <f>IF(ISBLANK(L35),"",IF(ISBLANK(M35),"",IF(VLOOKUP(L35,'Boys Scoring'!$E$2:$F$151,2,FALSE)="","",VLOOKUP(L35,'Boys Scoring'!$E$2:$F$151,2,FALSE))))</f>
        <v/>
      </c>
      <c r="P35" t="str">
        <f t="shared" si="1"/>
        <v/>
      </c>
      <c r="Q35" t="str">
        <f t="shared" si="4"/>
        <v/>
      </c>
      <c r="R35" t="str">
        <f t="shared" si="4"/>
        <v/>
      </c>
      <c r="S35" t="str">
        <f t="shared" si="2"/>
        <v>Greenwood MS</v>
      </c>
      <c r="T35" s="1" t="str">
        <f t="shared" si="3"/>
        <v/>
      </c>
    </row>
    <row r="36" spans="1:20" x14ac:dyDescent="0.25">
      <c r="A36" s="3"/>
      <c r="B36" s="3"/>
      <c r="C36" s="3"/>
      <c r="D36" t="str">
        <f>IF(ISBLANK(B36),"",IF(ISBLANK(C36),"",IF(VLOOKUP(B36,'Girls Scoring'!$E$2:$F$151,2,FALSE)="","",VLOOKUP(B36,'Girls Scoring'!$E$2:$F$151,2,FALSE))))</f>
        <v/>
      </c>
      <c r="F36" s="3"/>
      <c r="G36" s="3" t="s">
        <v>116</v>
      </c>
      <c r="H36" s="3">
        <v>27</v>
      </c>
      <c r="I36" t="str">
        <f>IF(ISBLANK(G36),"",IF(ISBLANK(H36),"",IF(VLOOKUP(G36,'Girls Scoring'!$E$2:$F$151,2,FALSE)="","",VLOOKUP(G36,'Girls Scoring'!$E$2:$F$151,2,FALSE))))</f>
        <v>17:34.25</v>
      </c>
      <c r="K36" s="3"/>
      <c r="L36" s="3"/>
      <c r="M36" s="3" t="str">
        <f>IF(ISBLANK(K36),"",IF(ISBLANK(L36),"",IF(VLOOKUP(K36,'Boys Scoring'!$E$2:$F$151,2,FALSE)="","",VLOOKUP(K36,'Boys Scoring'!$E$2:$F$151,2,FALSE))))</f>
        <v/>
      </c>
      <c r="O36" t="str">
        <f>IF(ISBLANK(C38),"",C38)</f>
        <v/>
      </c>
      <c r="P36" t="str">
        <f t="shared" si="1"/>
        <v/>
      </c>
      <c r="Q36" t="str">
        <f t="shared" si="4"/>
        <v/>
      </c>
      <c r="R36" t="str">
        <f t="shared" si="4"/>
        <v/>
      </c>
      <c r="S36" t="str">
        <f t="shared" si="2"/>
        <v>Greenwood MS</v>
      </c>
      <c r="T36" s="1" t="str">
        <f t="shared" si="3"/>
        <v/>
      </c>
    </row>
    <row r="37" spans="1:20" x14ac:dyDescent="0.25">
      <c r="A37" s="3"/>
      <c r="B37" s="3"/>
      <c r="C37" s="3"/>
      <c r="D37" t="str">
        <f>IF(ISBLANK(B37),"",IF(ISBLANK(C37),"",IF(VLOOKUP(B37,'Girls Scoring'!$E$2:$F$151,2,FALSE)="","",VLOOKUP(B37,'Girls Scoring'!$E$2:$F$151,2,FALSE))))</f>
        <v/>
      </c>
      <c r="F37" s="3"/>
      <c r="G37" s="3" t="s">
        <v>118</v>
      </c>
      <c r="H37" s="3">
        <v>30</v>
      </c>
      <c r="I37" t="str">
        <f>IF(ISBLANK(G37),"",IF(ISBLANK(H37),"",IF(VLOOKUP(G37,'Girls Scoring'!$E$2:$F$151,2,FALSE)="","",VLOOKUP(G37,'Girls Scoring'!$E$2:$F$151,2,FALSE))))</f>
        <v>19:05.69</v>
      </c>
      <c r="K37" s="3"/>
      <c r="L37" s="3"/>
      <c r="M37" s="3"/>
      <c r="N37" t="str">
        <f>IF(ISBLANK(L37),"",IF(ISBLANK(M37),"",IF(VLOOKUP(L37,'Boys Scoring'!$E$2:$F$151,2,FALSE)="","",VLOOKUP(L37,'Boys Scoring'!$E$2:$F$151,2,FALSE))))</f>
        <v/>
      </c>
      <c r="P37" t="str">
        <f t="shared" si="1"/>
        <v/>
      </c>
      <c r="Q37" t="str">
        <f t="shared" si="4"/>
        <v/>
      </c>
      <c r="R37" t="str">
        <f t="shared" si="4"/>
        <v/>
      </c>
      <c r="S37" t="str">
        <f t="shared" si="2"/>
        <v>Greenwood MS</v>
      </c>
      <c r="T37" s="1" t="str">
        <f t="shared" si="3"/>
        <v/>
      </c>
    </row>
    <row r="38" spans="1:20" x14ac:dyDescent="0.25">
      <c r="A38" s="3"/>
      <c r="B38" s="3"/>
      <c r="C38" s="3"/>
      <c r="D38" t="str">
        <f>IF(ISBLANK(B38),"",IF(ISBLANK(C38),"",IF(VLOOKUP(B38,'Girls Scoring'!$E$2:$F$151,2,FALSE)="","",VLOOKUP(B38,'Girls Scoring'!$E$2:$F$151,2,FALSE))))</f>
        <v/>
      </c>
      <c r="F38" s="3"/>
      <c r="G38" s="3"/>
      <c r="H38" s="3"/>
      <c r="I38" t="str">
        <f>IF(ISBLANK(G38),"",IF(ISBLANK(H38),"",IF(VLOOKUP(G38,'Girls Scoring'!$E$2:$F$151,2,FALSE)="","",VLOOKUP(G38,'Girls Scoring'!$E$2:$F$151,2,FALSE))))</f>
        <v/>
      </c>
      <c r="K38" s="3"/>
      <c r="L38" s="3"/>
      <c r="M38" s="3"/>
      <c r="N38" t="str">
        <f>IF(ISBLANK(L38),"",IF(ISBLANK(M38),"",IF(VLOOKUP(L38,'Boys Scoring'!$E$2:$F$151,2,FALSE)="","",VLOOKUP(L38,'Boys Scoring'!$E$2:$F$151,2,FALSE))))</f>
        <v/>
      </c>
      <c r="P38" t="str">
        <f t="shared" si="1"/>
        <v/>
      </c>
      <c r="Q38" t="str">
        <f t="shared" si="4"/>
        <v/>
      </c>
      <c r="R38" t="str">
        <f t="shared" si="4"/>
        <v/>
      </c>
      <c r="S38" t="str">
        <f t="shared" si="2"/>
        <v>Greenwood MS</v>
      </c>
      <c r="T38" s="1" t="str">
        <f t="shared" si="3"/>
        <v/>
      </c>
    </row>
    <row r="39" spans="1:20" x14ac:dyDescent="0.25">
      <c r="A39" s="3"/>
      <c r="B39" s="3"/>
      <c r="C39" s="3"/>
      <c r="D39" t="str">
        <f>IF(ISBLANK(B39),"",IF(ISBLANK(C39),"",IF(VLOOKUP(B39,'Girls Scoring'!$E$2:$F$151,2,FALSE)="","",VLOOKUP(B39,'Girls Scoring'!$E$2:$F$151,2,FALSE))))</f>
        <v/>
      </c>
      <c r="F39" s="3"/>
      <c r="G39" s="3"/>
      <c r="H39" s="3"/>
      <c r="I39" t="str">
        <f>IF(ISBLANK(G39),"",IF(ISBLANK(H39),"",IF(VLOOKUP(G39,'Girls Scoring'!$E$2:$F$151,2,FALSE)="","",VLOOKUP(G39,'Girls Scoring'!$E$2:$F$151,2,FALSE))))</f>
        <v/>
      </c>
      <c r="K39" s="3"/>
      <c r="L39" s="3"/>
      <c r="M39" s="3"/>
      <c r="N39" t="str">
        <f>IF(ISBLANK(L39),"",IF(ISBLANK(M39),"",IF(VLOOKUP(L39,'Boys Scoring'!$E$2:$F$151,2,FALSE)="","",VLOOKUP(L39,'Boys Scoring'!$E$2:$F$151,2,FALSE))))</f>
        <v/>
      </c>
      <c r="P39" t="str">
        <f t="shared" si="1"/>
        <v/>
      </c>
      <c r="Q39" t="str">
        <f t="shared" si="4"/>
        <v/>
      </c>
      <c r="R39" t="str">
        <f t="shared" si="4"/>
        <v/>
      </c>
      <c r="S39" t="str">
        <f t="shared" si="2"/>
        <v>Greenwood MS</v>
      </c>
      <c r="T39" s="1" t="str">
        <f t="shared" si="3"/>
        <v/>
      </c>
    </row>
    <row r="40" spans="1:20" x14ac:dyDescent="0.25">
      <c r="A40" s="3"/>
      <c r="B40" s="3"/>
      <c r="C40" s="3"/>
      <c r="D40" t="str">
        <f>IF(ISBLANK(B40),"",IF(ISBLANK(C40),"",IF(VLOOKUP(B40,'Girls Scoring'!$E$2:$F$151,2,FALSE)="","",VLOOKUP(B40,'Girls Scoring'!$E$2:$F$151,2,FALSE))))</f>
        <v/>
      </c>
      <c r="F40" s="3"/>
      <c r="G40" s="3"/>
      <c r="H40" s="3"/>
      <c r="I40" t="str">
        <f>IF(ISBLANK(G40),"",IF(ISBLANK(H40),"",IF(VLOOKUP(G40,'Girls Scoring'!$E$2:$F$151,2,FALSE)="","",VLOOKUP(G40,'Girls Scoring'!$E$2:$F$151,2,FALSE))))</f>
        <v/>
      </c>
      <c r="K40" s="3"/>
      <c r="L40" s="3"/>
      <c r="M40" s="3"/>
      <c r="N40" t="str">
        <f>IF(ISBLANK(L40),"",IF(ISBLANK(M40),"",IF(VLOOKUP(L40,'Boys Scoring'!$E$2:$F$151,2,FALSE)="","",VLOOKUP(L40,'Boys Scoring'!$E$2:$F$151,2,FALSE))))</f>
        <v/>
      </c>
      <c r="P40" t="str">
        <f t="shared" si="1"/>
        <v/>
      </c>
      <c r="Q40" t="str">
        <f t="shared" si="4"/>
        <v/>
      </c>
      <c r="R40" t="str">
        <f t="shared" si="4"/>
        <v/>
      </c>
      <c r="S40" t="str">
        <f t="shared" si="2"/>
        <v>Greenwood MS</v>
      </c>
      <c r="T40" s="1" t="str">
        <f t="shared" si="3"/>
        <v/>
      </c>
    </row>
    <row r="41" spans="1:20" x14ac:dyDescent="0.25">
      <c r="A41" s="3"/>
      <c r="B41" s="3"/>
      <c r="C41" s="3"/>
      <c r="D41" t="str">
        <f>IF(ISBLANK(B41),"",IF(ISBLANK(C41),"",IF(VLOOKUP(B41,'Girls Scoring'!$E$2:$F$151,2,FALSE)="","",VLOOKUP(B41,'Girls Scoring'!$E$2:$F$151,2,FALSE))))</f>
        <v/>
      </c>
      <c r="F41" s="3"/>
      <c r="G41" s="3"/>
      <c r="H41" s="3"/>
      <c r="I41" t="str">
        <f>IF(ISBLANK(G41),"",IF(ISBLANK(H41),"",IF(VLOOKUP(G41,'Girls Scoring'!$E$2:$F$151,2,FALSE)="","",VLOOKUP(G41,'Girls Scoring'!$E$2:$F$151,2,FALSE))))</f>
        <v/>
      </c>
      <c r="K41" s="3"/>
      <c r="L41" s="3"/>
      <c r="M41" s="3"/>
      <c r="N41" t="str">
        <f>IF(ISBLANK(L41),"",IF(ISBLANK(M41),"",IF(VLOOKUP(L41,'Boys Scoring'!$E$2:$F$151,2,FALSE)="","",VLOOKUP(L41,'Boys Scoring'!$E$2:$F$151,2,FALSE))))</f>
        <v/>
      </c>
      <c r="P41" t="str">
        <f t="shared" si="1"/>
        <v/>
      </c>
      <c r="Q41" t="str">
        <f t="shared" si="4"/>
        <v/>
      </c>
      <c r="R41" t="str">
        <f t="shared" si="4"/>
        <v/>
      </c>
      <c r="S41" t="str">
        <f t="shared" si="2"/>
        <v>Greenwood MS</v>
      </c>
      <c r="T41" s="1" t="str">
        <f t="shared" si="3"/>
        <v/>
      </c>
    </row>
    <row r="42" spans="1:20" x14ac:dyDescent="0.25">
      <c r="A42" s="3"/>
      <c r="B42" s="3"/>
      <c r="C42" s="3"/>
      <c r="D42" t="str">
        <f>IF(ISBLANK(B42),"",IF(ISBLANK(C42),"",IF(VLOOKUP(B42,'Girls Scoring'!$E$2:$F$151,2,FALSE)="","",VLOOKUP(B42,'Girls Scoring'!$E$2:$F$151,2,FALSE))))</f>
        <v/>
      </c>
      <c r="F42" s="3"/>
      <c r="G42" s="3"/>
      <c r="H42" s="3"/>
      <c r="I42" t="str">
        <f>IF(ISBLANK(G42),"",IF(ISBLANK(H42),"",IF(VLOOKUP(G42,'Girls Scoring'!$E$2:$F$151,2,FALSE)="","",VLOOKUP(G42,'Girls Scoring'!$E$2:$F$151,2,FALSE))))</f>
        <v/>
      </c>
      <c r="K42" s="3"/>
      <c r="L42" s="3"/>
      <c r="M42" s="3"/>
      <c r="N42" t="str">
        <f>IF(ISBLANK(L42),"",IF(ISBLANK(M42),"",IF(VLOOKUP(L42,'Boys Scoring'!$E$2:$F$151,2,FALSE)="","",VLOOKUP(L42,'Boys Scoring'!$E$2:$F$151,2,FALSE))))</f>
        <v/>
      </c>
      <c r="P42" t="str">
        <f t="shared" si="1"/>
        <v/>
      </c>
      <c r="Q42" t="str">
        <f t="shared" si="4"/>
        <v/>
      </c>
      <c r="R42" t="str">
        <f t="shared" si="4"/>
        <v/>
      </c>
      <c r="S42" t="str">
        <f t="shared" si="2"/>
        <v>Greenwood MS</v>
      </c>
      <c r="T42" s="1" t="str">
        <f t="shared" si="3"/>
        <v/>
      </c>
    </row>
    <row r="43" spans="1:20" x14ac:dyDescent="0.25">
      <c r="A43" s="3"/>
      <c r="B43" s="3"/>
      <c r="C43" s="3"/>
      <c r="D43" t="str">
        <f>IF(ISBLANK(B43),"",IF(ISBLANK(C43),"",IF(VLOOKUP(B43,'Girls Scoring'!$E$2:$F$151,2,FALSE)="","",VLOOKUP(B43,'Girls Scoring'!$E$2:$F$151,2,FALSE))))</f>
        <v/>
      </c>
      <c r="F43" s="3"/>
      <c r="G43" s="3"/>
      <c r="H43" s="3"/>
      <c r="I43" t="str">
        <f>IF(ISBLANK(G43),"",IF(ISBLANK(H43),"",IF(VLOOKUP(G43,'Girls Scoring'!$E$2:$F$151,2,FALSE)="","",VLOOKUP(G43,'Girls Scoring'!$E$2:$F$151,2,FALSE))))</f>
        <v/>
      </c>
      <c r="K43" s="3"/>
      <c r="L43" s="3"/>
      <c r="M43" s="3"/>
      <c r="N43" t="str">
        <f>IF(ISBLANK(L43),"",IF(ISBLANK(M43),"",IF(VLOOKUP(L43,'Boys Scoring'!$E$2:$F$151,2,FALSE)="","",VLOOKUP(L43,'Boys Scoring'!$E$2:$F$151,2,FALSE))))</f>
        <v/>
      </c>
      <c r="P43" t="str">
        <f t="shared" si="1"/>
        <v/>
      </c>
      <c r="Q43" t="str">
        <f t="shared" si="4"/>
        <v/>
      </c>
      <c r="R43" t="str">
        <f t="shared" si="4"/>
        <v/>
      </c>
      <c r="S43" t="str">
        <f t="shared" si="2"/>
        <v>Greenwood MS</v>
      </c>
      <c r="T43" s="1" t="str">
        <f t="shared" si="3"/>
        <v/>
      </c>
    </row>
    <row r="44" spans="1:20" x14ac:dyDescent="0.25">
      <c r="A44" s="3"/>
      <c r="B44" s="3"/>
      <c r="C44" s="3"/>
      <c r="D44" t="str">
        <f>IF(ISBLANK(B44),"",IF(ISBLANK(C44),"",IF(VLOOKUP(B44,'Girls Scoring'!$E$2:$F$151,2,FALSE)="","",VLOOKUP(B44,'Girls Scoring'!$E$2:$F$151,2,FALSE))))</f>
        <v/>
      </c>
      <c r="F44" s="3"/>
      <c r="G44" s="3"/>
      <c r="H44" s="3"/>
      <c r="I44" t="str">
        <f>IF(ISBLANK(G44),"",IF(ISBLANK(H44),"",IF(VLOOKUP(G44,'Girls Scoring'!$E$2:$F$151,2,FALSE)="","",VLOOKUP(G44,'Girls Scoring'!$E$2:$F$151,2,FALSE))))</f>
        <v/>
      </c>
      <c r="K44" s="3"/>
      <c r="L44" s="3"/>
      <c r="M44" s="3"/>
      <c r="N44" t="str">
        <f>IF(ISBLANK(L44),"",IF(ISBLANK(M44),"",IF(VLOOKUP(L44,'Boys Scoring'!$E$2:$F$151,2,FALSE)="","",VLOOKUP(L44,'Boys Scoring'!$E$2:$F$151,2,FALSE))))</f>
        <v/>
      </c>
      <c r="P44" t="str">
        <f t="shared" si="1"/>
        <v/>
      </c>
      <c r="Q44" t="str">
        <f t="shared" si="4"/>
        <v/>
      </c>
      <c r="R44" t="str">
        <f t="shared" si="4"/>
        <v/>
      </c>
      <c r="S44" t="str">
        <f t="shared" si="2"/>
        <v>Greenwood MS</v>
      </c>
      <c r="T44" s="1" t="str">
        <f t="shared" si="3"/>
        <v/>
      </c>
    </row>
    <row r="45" spans="1:20" x14ac:dyDescent="0.25">
      <c r="A45" s="3"/>
      <c r="B45" s="3"/>
      <c r="C45" s="3"/>
      <c r="D45" t="str">
        <f>IF(ISBLANK(B45),"",IF(ISBLANK(C45),"",IF(VLOOKUP(B45,'Girls Scoring'!$E$2:$F$151,2,FALSE)="","",VLOOKUP(B45,'Girls Scoring'!$E$2:$F$151,2,FALSE))))</f>
        <v/>
      </c>
      <c r="F45" s="3"/>
      <c r="G45" s="3"/>
      <c r="H45" s="3"/>
      <c r="I45" t="str">
        <f>IF(ISBLANK(G45),"",IF(ISBLANK(H45),"",IF(VLOOKUP(G45,'Girls Scoring'!$E$2:$F$151,2,FALSE)="","",VLOOKUP(G45,'Girls Scoring'!$E$2:$F$151,2,FALSE))))</f>
        <v/>
      </c>
      <c r="K45" s="3"/>
      <c r="L45" s="3"/>
      <c r="M45" s="3"/>
      <c r="N45" t="str">
        <f>IF(ISBLANK(L45),"",IF(ISBLANK(M45),"",IF(VLOOKUP(L45,'Boys Scoring'!$E$2:$F$151,2,FALSE)="","",VLOOKUP(L45,'Boys Scoring'!$E$2:$F$151,2,FALSE))))</f>
        <v/>
      </c>
      <c r="P45" t="str">
        <f t="shared" si="1"/>
        <v/>
      </c>
      <c r="Q45" t="str">
        <f t="shared" si="4"/>
        <v/>
      </c>
      <c r="R45" t="str">
        <f t="shared" si="4"/>
        <v/>
      </c>
      <c r="S45" t="str">
        <f t="shared" si="2"/>
        <v>Greenwood MS</v>
      </c>
      <c r="T45" s="1" t="str">
        <f t="shared" si="3"/>
        <v/>
      </c>
    </row>
    <row r="46" spans="1:20" x14ac:dyDescent="0.25">
      <c r="A46" s="3"/>
      <c r="B46" s="3"/>
      <c r="C46" s="3"/>
      <c r="D46" t="str">
        <f>IF(ISBLANK(B46),"",IF(ISBLANK(C46),"",IF(VLOOKUP(B46,'Girls Scoring'!$E$2:$F$151,2,FALSE)="","",VLOOKUP(B46,'Girls Scoring'!$E$2:$F$151,2,FALSE))))</f>
        <v/>
      </c>
      <c r="F46" s="3"/>
      <c r="G46" s="3"/>
      <c r="H46" s="3"/>
      <c r="I46" t="str">
        <f>IF(ISBLANK(G46),"",IF(ISBLANK(H46),"",IF(VLOOKUP(G46,'Girls Scoring'!$E$2:$F$151,2,FALSE)="","",VLOOKUP(G46,'Girls Scoring'!$E$2:$F$151,2,FALSE))))</f>
        <v/>
      </c>
      <c r="K46" s="3"/>
      <c r="L46" s="3"/>
      <c r="M46" s="3"/>
      <c r="N46" t="str">
        <f>IF(ISBLANK(L46),"",IF(ISBLANK(M46),"",IF(VLOOKUP(L46,'Boys Scoring'!$E$2:$F$151,2,FALSE)="","",VLOOKUP(L46,'Boys Scoring'!$E$2:$F$151,2,FALSE))))</f>
        <v/>
      </c>
      <c r="P46" t="str">
        <f t="shared" si="1"/>
        <v/>
      </c>
      <c r="Q46" t="str">
        <f t="shared" si="4"/>
        <v/>
      </c>
      <c r="R46" t="str">
        <f t="shared" si="4"/>
        <v/>
      </c>
      <c r="S46" t="str">
        <f t="shared" si="2"/>
        <v>Greenwood MS</v>
      </c>
      <c r="T46" s="1" t="str">
        <f t="shared" si="3"/>
        <v/>
      </c>
    </row>
    <row r="47" spans="1:20" x14ac:dyDescent="0.25">
      <c r="A47" s="3"/>
      <c r="B47" s="3"/>
      <c r="C47" s="3"/>
      <c r="D47" t="str">
        <f>IF(ISBLANK(B47),"",IF(ISBLANK(C47),"",IF(VLOOKUP(B47,'Girls Scoring'!$E$2:$F$151,2,FALSE)="","",VLOOKUP(B47,'Girls Scoring'!$E$2:$F$151,2,FALSE))))</f>
        <v/>
      </c>
      <c r="F47" s="3"/>
      <c r="G47" s="3"/>
      <c r="H47" s="3"/>
      <c r="I47" t="str">
        <f>IF(ISBLANK(G47),"",IF(ISBLANK(H47),"",IF(VLOOKUP(G47,'Girls Scoring'!$E$2:$F$151,2,FALSE)="","",VLOOKUP(G47,'Girls Scoring'!$E$2:$F$151,2,FALSE))))</f>
        <v/>
      </c>
      <c r="K47" s="3"/>
      <c r="L47" s="3"/>
      <c r="M47" s="3"/>
      <c r="N47" t="str">
        <f>IF(ISBLANK(L47),"",IF(ISBLANK(M47),"",IF(VLOOKUP(L47,'Boys Scoring'!$E$2:$F$151,2,FALSE)="","",VLOOKUP(L47,'Boys Scoring'!$E$2:$F$151,2,FALSE))))</f>
        <v/>
      </c>
      <c r="P47" t="str">
        <f t="shared" si="1"/>
        <v/>
      </c>
      <c r="Q47" t="str">
        <f t="shared" si="4"/>
        <v/>
      </c>
      <c r="R47" t="str">
        <f t="shared" si="4"/>
        <v/>
      </c>
      <c r="S47" t="str">
        <f t="shared" si="2"/>
        <v>Greenwood MS</v>
      </c>
      <c r="T47" s="1" t="str">
        <f t="shared" si="3"/>
        <v/>
      </c>
    </row>
    <row r="48" spans="1:20" x14ac:dyDescent="0.25">
      <c r="A48" s="3"/>
      <c r="B48" s="3"/>
      <c r="C48" s="3"/>
      <c r="D48" t="str">
        <f>IF(ISBLANK(B48),"",IF(ISBLANK(C48),"",IF(VLOOKUP(B48,'Girls Scoring'!$E$2:$F$151,2,FALSE)="","",VLOOKUP(B48,'Girls Scoring'!$E$2:$F$151,2,FALSE))))</f>
        <v/>
      </c>
      <c r="F48" s="3"/>
      <c r="G48" s="3"/>
      <c r="H48" s="3"/>
      <c r="I48" t="str">
        <f>IF(ISBLANK(G48),"",IF(ISBLANK(H48),"",IF(VLOOKUP(G48,'Girls Scoring'!$E$2:$F$151,2,FALSE)="","",VLOOKUP(G48,'Girls Scoring'!$E$2:$F$151,2,FALSE))))</f>
        <v/>
      </c>
      <c r="K48" s="3"/>
      <c r="L48" s="3"/>
      <c r="M48" s="3"/>
      <c r="N48" t="str">
        <f>IF(ISBLANK(L48),"",IF(ISBLANK(M48),"",IF(VLOOKUP(L48,'Boys Scoring'!$E$2:$F$151,2,FALSE)="","",VLOOKUP(L48,'Boys Scoring'!$E$2:$F$151,2,FALSE))))</f>
        <v/>
      </c>
      <c r="P48" t="str">
        <f t="shared" si="1"/>
        <v/>
      </c>
      <c r="Q48" t="str">
        <f t="shared" si="4"/>
        <v/>
      </c>
      <c r="R48" t="str">
        <f t="shared" si="4"/>
        <v/>
      </c>
      <c r="S48" t="str">
        <f t="shared" si="2"/>
        <v>Greenwood MS</v>
      </c>
      <c r="T48" s="1" t="str">
        <f t="shared" si="3"/>
        <v/>
      </c>
    </row>
    <row r="49" spans="1:20" x14ac:dyDescent="0.25">
      <c r="A49" s="3"/>
      <c r="B49" s="3"/>
      <c r="C49" s="3"/>
      <c r="D49" t="str">
        <f>IF(ISBLANK(B49),"",IF(ISBLANK(C49),"",IF(VLOOKUP(B49,'Girls Scoring'!$E$2:$F$151,2,FALSE)="","",VLOOKUP(B49,'Girls Scoring'!$E$2:$F$151,2,FALSE))))</f>
        <v/>
      </c>
      <c r="F49" s="3"/>
      <c r="G49" s="3"/>
      <c r="H49" s="3"/>
      <c r="I49" t="str">
        <f>IF(ISBLANK(G49),"",IF(ISBLANK(H49),"",IF(VLOOKUP(G49,'Girls Scoring'!$E$2:$F$151,2,FALSE)="","",VLOOKUP(G49,'Girls Scoring'!$E$2:$F$151,2,FALSE))))</f>
        <v/>
      </c>
      <c r="K49" s="3"/>
      <c r="L49" s="3"/>
      <c r="M49" s="3"/>
      <c r="N49" t="str">
        <f>IF(ISBLANK(L49),"",IF(ISBLANK(M49),"",IF(VLOOKUP(L49,'Boys Scoring'!$E$2:$F$151,2,FALSE)="","",VLOOKUP(L49,'Boys Scoring'!$E$2:$F$151,2,FALSE))))</f>
        <v/>
      </c>
      <c r="P49" t="str">
        <f t="shared" si="1"/>
        <v/>
      </c>
      <c r="Q49" t="str">
        <f t="shared" si="4"/>
        <v/>
      </c>
      <c r="R49" t="str">
        <f t="shared" si="4"/>
        <v/>
      </c>
      <c r="S49" t="str">
        <f t="shared" si="2"/>
        <v>Greenwood MS</v>
      </c>
      <c r="T49" s="1" t="str">
        <f t="shared" si="3"/>
        <v/>
      </c>
    </row>
    <row r="50" spans="1:20" x14ac:dyDescent="0.25">
      <c r="A50" s="3"/>
      <c r="B50" s="3"/>
      <c r="C50" s="3"/>
      <c r="D50" t="str">
        <f>IF(ISBLANK(B50),"",IF(ISBLANK(C50),"",IF(VLOOKUP(B50,'Girls Scoring'!$E$2:$F$151,2,FALSE)="","",VLOOKUP(B50,'Girls Scoring'!$E$2:$F$151,2,FALSE))))</f>
        <v/>
      </c>
      <c r="F50" s="3"/>
      <c r="G50" s="3"/>
      <c r="H50" s="3"/>
      <c r="I50" t="str">
        <f>IF(ISBLANK(G50),"",IF(ISBLANK(H50),"",IF(VLOOKUP(G50,'Girls Scoring'!$E$2:$F$151,2,FALSE)="","",VLOOKUP(G50,'Girls Scoring'!$E$2:$F$151,2,FALSE))))</f>
        <v/>
      </c>
      <c r="K50" s="3"/>
      <c r="L50" s="3"/>
      <c r="M50" s="3"/>
      <c r="N50" t="str">
        <f>IF(ISBLANK(L50),"",IF(ISBLANK(M50),"",IF(VLOOKUP(L50,'Boys Scoring'!$E$2:$F$151,2,FALSE)="","",VLOOKUP(L50,'Boys Scoring'!$E$2:$F$151,2,FALSE))))</f>
        <v/>
      </c>
      <c r="P50" t="str">
        <f t="shared" si="1"/>
        <v/>
      </c>
      <c r="Q50" t="str">
        <f t="shared" si="4"/>
        <v/>
      </c>
      <c r="R50" t="str">
        <f t="shared" si="4"/>
        <v/>
      </c>
      <c r="S50" t="str">
        <f t="shared" si="2"/>
        <v>Greenwood MS</v>
      </c>
      <c r="T50" s="1" t="str">
        <f t="shared" si="3"/>
        <v/>
      </c>
    </row>
    <row r="51" spans="1:20" x14ac:dyDescent="0.25">
      <c r="A51" s="3"/>
      <c r="B51" s="3"/>
      <c r="C51" s="3"/>
      <c r="D51" t="str">
        <f>IF(ISBLANK(B51),"",IF(ISBLANK(C51),"",IF(VLOOKUP(B51,'Girls Scoring'!$E$2:$F$151,2,FALSE)="","",VLOOKUP(B51,'Girls Scoring'!$E$2:$F$151,2,FALSE))))</f>
        <v/>
      </c>
      <c r="F51" s="3"/>
      <c r="G51" s="3"/>
      <c r="H51" s="3"/>
      <c r="I51" t="str">
        <f>IF(ISBLANK(G51),"",IF(ISBLANK(H51),"",IF(VLOOKUP(G51,'Girls Scoring'!$E$2:$F$151,2,FALSE)="","",VLOOKUP(G51,'Girls Scoring'!$E$2:$F$151,2,FALSE))))</f>
        <v/>
      </c>
      <c r="K51" s="3"/>
      <c r="L51" s="3"/>
      <c r="M51" s="3"/>
      <c r="N51" t="str">
        <f>IF(ISBLANK(L51),"",IF(ISBLANK(M51),"",IF(VLOOKUP(L51,'Boys Scoring'!$E$2:$F$151,2,FALSE)="","",VLOOKUP(L51,'Boys Scoring'!$E$2:$F$151,2,FALSE))))</f>
        <v/>
      </c>
      <c r="P51" t="str">
        <f t="shared" si="1"/>
        <v/>
      </c>
      <c r="Q51" t="str">
        <f t="shared" si="4"/>
        <v/>
      </c>
      <c r="R51" t="str">
        <f t="shared" si="4"/>
        <v/>
      </c>
      <c r="S51" t="str">
        <f t="shared" si="2"/>
        <v>Greenwood MS</v>
      </c>
      <c r="T51" s="1" t="str">
        <f t="shared" si="3"/>
        <v/>
      </c>
    </row>
    <row r="52" spans="1:20" x14ac:dyDescent="0.25">
      <c r="A52" s="3"/>
      <c r="B52" s="3"/>
      <c r="C52" s="3"/>
      <c r="D52" t="str">
        <f>IF(ISBLANK(B52),"",IF(ISBLANK(C52),"",IF(VLOOKUP(B52,'Girls Scoring'!$E$2:$F$151,2,FALSE)="","",VLOOKUP(B52,'Girls Scoring'!$E$2:$F$151,2,FALSE))))</f>
        <v/>
      </c>
      <c r="F52" s="3"/>
      <c r="G52" s="3"/>
      <c r="H52" s="3"/>
      <c r="I52" t="str">
        <f>IF(ISBLANK(G52),"",IF(ISBLANK(H52),"",IF(VLOOKUP(G52,'Girls Scoring'!$E$2:$F$151,2,FALSE)="","",VLOOKUP(G52,'Girls Scoring'!$E$2:$F$151,2,FALSE))))</f>
        <v/>
      </c>
      <c r="K52" s="3"/>
      <c r="L52" s="3"/>
      <c r="M52" s="3"/>
      <c r="P52">
        <f>IF(ISBLANK(H4),"",H4)</f>
        <v>31</v>
      </c>
      <c r="Q52" t="str">
        <f t="shared" ref="Q52:R81" si="5">IF(ISBLANK(F4),"",F4)</f>
        <v/>
      </c>
      <c r="R52" t="str">
        <f t="shared" si="5"/>
        <v>Grace Agan</v>
      </c>
      <c r="S52" t="str">
        <f>IF(ISBLANK($G$2),"",$G$2)</f>
        <v>Plainfield MS</v>
      </c>
      <c r="T52" s="30" t="str">
        <f>IF(ISBLANK(I4),"",I4)</f>
        <v>19:10.28</v>
      </c>
    </row>
    <row r="53" spans="1:20" x14ac:dyDescent="0.25">
      <c r="A53" s="3"/>
      <c r="B53" s="3"/>
      <c r="C53" s="3"/>
      <c r="D53" t="str">
        <f>IF(ISBLANK(B53),"",IF(ISBLANK(C53),"",IF(VLOOKUP(B53,'Girls Scoring'!$E$2:$F$151,2,FALSE)="","",VLOOKUP(B53,'Girls Scoring'!$E$2:$F$151,2,FALSE))))</f>
        <v/>
      </c>
      <c r="F53" s="3"/>
      <c r="G53" s="3"/>
      <c r="H53" s="3"/>
      <c r="I53" t="str">
        <f>IF(ISBLANK(G53),"",IF(ISBLANK(H53),"",IF(VLOOKUP(G53,'Girls Scoring'!$E$2:$F$151,2,FALSE)="","",VLOOKUP(G53,'Girls Scoring'!$E$2:$F$151,2,FALSE))))</f>
        <v/>
      </c>
      <c r="K53" s="3"/>
      <c r="L53" s="3"/>
      <c r="M53" s="3"/>
      <c r="P53">
        <f t="shared" ref="P53:P101" si="6">IF(ISBLANK(H5),"",H5)</f>
        <v>35</v>
      </c>
      <c r="Q53" t="str">
        <f t="shared" si="5"/>
        <v/>
      </c>
      <c r="R53" t="str">
        <f t="shared" si="5"/>
        <v>Victoria Alexander</v>
      </c>
      <c r="S53" t="str">
        <f t="shared" ref="S53:S101" si="7">IF(ISBLANK($G$2),"",$G$2)</f>
        <v>Plainfield MS</v>
      </c>
      <c r="T53" s="30" t="str">
        <f t="shared" ref="T53:T101" si="8">IF(ISBLANK(I5),"",I5)</f>
        <v>20:25.30</v>
      </c>
    </row>
    <row r="54" spans="1:20" x14ac:dyDescent="0.25">
      <c r="P54">
        <f t="shared" si="6"/>
        <v>24</v>
      </c>
      <c r="Q54" t="str">
        <f t="shared" si="5"/>
        <v/>
      </c>
      <c r="R54" t="str">
        <f t="shared" si="5"/>
        <v>Desiree Alexander</v>
      </c>
      <c r="S54" t="str">
        <f t="shared" si="7"/>
        <v>Plainfield MS</v>
      </c>
      <c r="T54" s="30" t="str">
        <f t="shared" si="8"/>
        <v>16:36.00</v>
      </c>
    </row>
    <row r="55" spans="1:20" x14ac:dyDescent="0.25">
      <c r="P55">
        <f t="shared" si="6"/>
        <v>14</v>
      </c>
      <c r="Q55" t="str">
        <f t="shared" si="5"/>
        <v/>
      </c>
      <c r="R55" t="str">
        <f t="shared" si="5"/>
        <v>Elizabeth Angle</v>
      </c>
      <c r="S55" t="str">
        <f t="shared" si="7"/>
        <v>Plainfield MS</v>
      </c>
      <c r="T55" s="30" t="str">
        <f t="shared" si="8"/>
        <v>15:23.48</v>
      </c>
    </row>
    <row r="56" spans="1:20" x14ac:dyDescent="0.25">
      <c r="P56">
        <f t="shared" si="6"/>
        <v>12</v>
      </c>
      <c r="Q56" t="str">
        <f t="shared" si="5"/>
        <v/>
      </c>
      <c r="R56" t="str">
        <f t="shared" si="5"/>
        <v>Anna Buckner</v>
      </c>
      <c r="S56" t="str">
        <f t="shared" si="7"/>
        <v>Plainfield MS</v>
      </c>
      <c r="T56" s="30" t="str">
        <f t="shared" si="8"/>
        <v>15:05.40</v>
      </c>
    </row>
    <row r="57" spans="1:20" x14ac:dyDescent="0.25">
      <c r="P57">
        <f t="shared" si="6"/>
        <v>5</v>
      </c>
      <c r="Q57" t="str">
        <f t="shared" si="5"/>
        <v/>
      </c>
      <c r="R57" t="str">
        <f t="shared" si="5"/>
        <v>Olivia Burkmire</v>
      </c>
      <c r="S57" t="str">
        <f t="shared" si="7"/>
        <v>Plainfield MS</v>
      </c>
      <c r="T57" s="30" t="str">
        <f t="shared" si="8"/>
        <v>13:51.19</v>
      </c>
    </row>
    <row r="58" spans="1:20" x14ac:dyDescent="0.25">
      <c r="P58">
        <f t="shared" si="6"/>
        <v>42</v>
      </c>
      <c r="Q58" t="str">
        <f t="shared" si="5"/>
        <v/>
      </c>
      <c r="R58" t="str">
        <f t="shared" si="5"/>
        <v>Abigail Doyle</v>
      </c>
      <c r="S58" t="str">
        <f t="shared" si="7"/>
        <v>Plainfield MS</v>
      </c>
      <c r="T58" s="30" t="str">
        <f t="shared" si="8"/>
        <v>24:41.09</v>
      </c>
    </row>
    <row r="59" spans="1:20" x14ac:dyDescent="0.25">
      <c r="P59">
        <f t="shared" si="6"/>
        <v>20</v>
      </c>
      <c r="Q59" t="str">
        <f t="shared" si="5"/>
        <v/>
      </c>
      <c r="R59" t="str">
        <f t="shared" si="5"/>
        <v>Lindsay Duffer</v>
      </c>
      <c r="S59" t="str">
        <f t="shared" si="7"/>
        <v>Plainfield MS</v>
      </c>
      <c r="T59" s="30" t="str">
        <f t="shared" si="8"/>
        <v>15:55.60</v>
      </c>
    </row>
    <row r="60" spans="1:20" x14ac:dyDescent="0.25">
      <c r="P60">
        <f t="shared" si="6"/>
        <v>29</v>
      </c>
      <c r="Q60" t="str">
        <f t="shared" si="5"/>
        <v/>
      </c>
      <c r="R60" t="str">
        <f t="shared" si="5"/>
        <v>Addison Eve</v>
      </c>
      <c r="S60" t="str">
        <f t="shared" si="7"/>
        <v>Plainfield MS</v>
      </c>
      <c r="T60" s="30" t="str">
        <f t="shared" si="8"/>
        <v>18:39.79</v>
      </c>
    </row>
    <row r="61" spans="1:20" x14ac:dyDescent="0.25">
      <c r="P61">
        <f t="shared" si="6"/>
        <v>37</v>
      </c>
      <c r="Q61" t="str">
        <f t="shared" si="5"/>
        <v/>
      </c>
      <c r="R61" t="str">
        <f t="shared" si="5"/>
        <v>Lauren Ewing</v>
      </c>
      <c r="S61" t="str">
        <f t="shared" si="7"/>
        <v>Plainfield MS</v>
      </c>
      <c r="T61" s="30" t="str">
        <f t="shared" si="8"/>
        <v>21:36.65</v>
      </c>
    </row>
    <row r="62" spans="1:20" x14ac:dyDescent="0.25">
      <c r="P62">
        <f t="shared" si="6"/>
        <v>36</v>
      </c>
      <c r="Q62" t="str">
        <f t="shared" si="5"/>
        <v/>
      </c>
      <c r="R62" t="str">
        <f t="shared" si="5"/>
        <v>Claire Flanagan</v>
      </c>
      <c r="S62" t="str">
        <f t="shared" si="7"/>
        <v>Plainfield MS</v>
      </c>
      <c r="T62" s="30" t="str">
        <f t="shared" si="8"/>
        <v>21:06.36</v>
      </c>
    </row>
    <row r="63" spans="1:20" x14ac:dyDescent="0.25">
      <c r="P63">
        <f t="shared" si="6"/>
        <v>39</v>
      </c>
      <c r="Q63" t="str">
        <f t="shared" si="5"/>
        <v/>
      </c>
      <c r="R63" t="str">
        <f t="shared" si="5"/>
        <v>Kiara Foltz</v>
      </c>
      <c r="S63" t="str">
        <f t="shared" si="7"/>
        <v>Plainfield MS</v>
      </c>
      <c r="T63" s="30" t="str">
        <f t="shared" si="8"/>
        <v>21:47.96</v>
      </c>
    </row>
    <row r="64" spans="1:20" x14ac:dyDescent="0.25">
      <c r="P64">
        <f t="shared" si="6"/>
        <v>21</v>
      </c>
      <c r="Q64" t="str">
        <f t="shared" si="5"/>
        <v/>
      </c>
      <c r="R64" t="str">
        <f t="shared" si="5"/>
        <v>Rylee Good</v>
      </c>
      <c r="S64" t="str">
        <f t="shared" si="7"/>
        <v>Plainfield MS</v>
      </c>
      <c r="T64" s="30" t="str">
        <f t="shared" si="8"/>
        <v>15:56.82</v>
      </c>
    </row>
    <row r="65" spans="16:20" x14ac:dyDescent="0.25">
      <c r="P65">
        <f t="shared" si="6"/>
        <v>32</v>
      </c>
      <c r="Q65" t="str">
        <f t="shared" si="5"/>
        <v/>
      </c>
      <c r="R65" t="str">
        <f t="shared" si="5"/>
        <v>Alyssa Hall</v>
      </c>
      <c r="S65" t="str">
        <f t="shared" si="7"/>
        <v>Plainfield MS</v>
      </c>
      <c r="T65" s="30" t="str">
        <f t="shared" si="8"/>
        <v>19:11.42</v>
      </c>
    </row>
    <row r="66" spans="16:20" x14ac:dyDescent="0.25">
      <c r="P66">
        <f t="shared" si="6"/>
        <v>3</v>
      </c>
      <c r="Q66" t="str">
        <f t="shared" si="5"/>
        <v/>
      </c>
      <c r="R66" t="str">
        <f t="shared" si="5"/>
        <v>Samantha Hayden</v>
      </c>
      <c r="S66" t="str">
        <f t="shared" si="7"/>
        <v>Plainfield MS</v>
      </c>
      <c r="T66" s="30" t="str">
        <f t="shared" si="8"/>
        <v>13:29.11</v>
      </c>
    </row>
    <row r="67" spans="16:20" x14ac:dyDescent="0.25">
      <c r="P67">
        <f t="shared" si="6"/>
        <v>17</v>
      </c>
      <c r="Q67" t="str">
        <f t="shared" si="5"/>
        <v/>
      </c>
      <c r="R67" t="str">
        <f t="shared" si="5"/>
        <v>Haley Honey</v>
      </c>
      <c r="S67" t="str">
        <f t="shared" si="7"/>
        <v>Plainfield MS</v>
      </c>
      <c r="T67" s="30" t="str">
        <f t="shared" si="8"/>
        <v>15:39.40</v>
      </c>
    </row>
    <row r="68" spans="16:20" x14ac:dyDescent="0.25">
      <c r="P68">
        <f t="shared" si="6"/>
        <v>34</v>
      </c>
      <c r="Q68" t="str">
        <f t="shared" si="5"/>
        <v/>
      </c>
      <c r="R68" t="str">
        <f t="shared" si="5"/>
        <v>Madeline Irwin</v>
      </c>
      <c r="S68" t="str">
        <f t="shared" si="7"/>
        <v>Plainfield MS</v>
      </c>
      <c r="T68" s="30" t="str">
        <f t="shared" si="8"/>
        <v>20:03.25</v>
      </c>
    </row>
    <row r="69" spans="16:20" x14ac:dyDescent="0.25">
      <c r="P69" t="str">
        <f t="shared" si="6"/>
        <v/>
      </c>
      <c r="Q69" t="str">
        <f t="shared" si="5"/>
        <v/>
      </c>
      <c r="R69" t="str">
        <f t="shared" si="5"/>
        <v>Eshal Khan</v>
      </c>
      <c r="S69" t="str">
        <f t="shared" si="7"/>
        <v>Plainfield MS</v>
      </c>
      <c r="T69" s="30" t="str">
        <f t="shared" si="8"/>
        <v/>
      </c>
    </row>
    <row r="70" spans="16:20" x14ac:dyDescent="0.25">
      <c r="P70">
        <f t="shared" si="6"/>
        <v>28</v>
      </c>
      <c r="Q70" t="str">
        <f t="shared" si="5"/>
        <v/>
      </c>
      <c r="R70" t="str">
        <f t="shared" si="5"/>
        <v>Jessica Lautenschlager</v>
      </c>
      <c r="S70" t="str">
        <f t="shared" si="7"/>
        <v>Plainfield MS</v>
      </c>
      <c r="T70" s="30" t="str">
        <f t="shared" si="8"/>
        <v>18:38.98</v>
      </c>
    </row>
    <row r="71" spans="16:20" x14ac:dyDescent="0.25">
      <c r="P71">
        <f t="shared" si="6"/>
        <v>33</v>
      </c>
      <c r="Q71" t="str">
        <f t="shared" si="5"/>
        <v/>
      </c>
      <c r="R71" t="str">
        <f t="shared" si="5"/>
        <v>Rachel Law</v>
      </c>
      <c r="S71" t="str">
        <f t="shared" si="7"/>
        <v>Plainfield MS</v>
      </c>
      <c r="T71" s="30" t="str">
        <f t="shared" si="8"/>
        <v>19:58.11</v>
      </c>
    </row>
    <row r="72" spans="16:20" x14ac:dyDescent="0.25">
      <c r="P72">
        <f t="shared" si="6"/>
        <v>38</v>
      </c>
      <c r="Q72" t="str">
        <f t="shared" si="5"/>
        <v/>
      </c>
      <c r="R72" t="str">
        <f t="shared" si="5"/>
        <v>Hannah Long</v>
      </c>
      <c r="S72" t="str">
        <f t="shared" si="7"/>
        <v>Plainfield MS</v>
      </c>
      <c r="T72" s="30" t="str">
        <f t="shared" si="8"/>
        <v>21:42.97</v>
      </c>
    </row>
    <row r="73" spans="16:20" x14ac:dyDescent="0.25">
      <c r="P73">
        <f t="shared" si="6"/>
        <v>41</v>
      </c>
      <c r="Q73" t="str">
        <f t="shared" si="5"/>
        <v/>
      </c>
      <c r="R73" t="str">
        <f t="shared" si="5"/>
        <v>Lydia Meacham</v>
      </c>
      <c r="S73" t="str">
        <f t="shared" si="7"/>
        <v>Plainfield MS</v>
      </c>
      <c r="T73" s="30" t="str">
        <f t="shared" si="8"/>
        <v>21:57.30</v>
      </c>
    </row>
    <row r="74" spans="16:20" x14ac:dyDescent="0.25">
      <c r="P74" t="str">
        <f t="shared" si="6"/>
        <v/>
      </c>
      <c r="Q74" t="str">
        <f t="shared" si="5"/>
        <v/>
      </c>
      <c r="R74" t="str">
        <f t="shared" si="5"/>
        <v>Syndney Miller</v>
      </c>
      <c r="S74" t="str">
        <f t="shared" si="7"/>
        <v>Plainfield MS</v>
      </c>
      <c r="T74" s="30" t="str">
        <f t="shared" si="8"/>
        <v/>
      </c>
    </row>
    <row r="75" spans="16:20" x14ac:dyDescent="0.25">
      <c r="P75">
        <f t="shared" si="6"/>
        <v>8</v>
      </c>
      <c r="Q75" t="str">
        <f t="shared" si="5"/>
        <v/>
      </c>
      <c r="R75" t="str">
        <f t="shared" si="5"/>
        <v>Sarah Moore</v>
      </c>
      <c r="S75" t="str">
        <f t="shared" si="7"/>
        <v>Plainfield MS</v>
      </c>
      <c r="T75" s="30" t="str">
        <f t="shared" si="8"/>
        <v>14:28.26</v>
      </c>
    </row>
    <row r="76" spans="16:20" x14ac:dyDescent="0.25">
      <c r="P76">
        <f t="shared" si="6"/>
        <v>44</v>
      </c>
      <c r="Q76" t="str">
        <f t="shared" si="5"/>
        <v/>
      </c>
      <c r="R76" t="str">
        <f t="shared" si="5"/>
        <v>Emma Roush</v>
      </c>
      <c r="S76" t="str">
        <f t="shared" si="7"/>
        <v>Plainfield MS</v>
      </c>
      <c r="T76" s="30" t="str">
        <f t="shared" si="8"/>
        <v>25:40.22</v>
      </c>
    </row>
    <row r="77" spans="16:20" x14ac:dyDescent="0.25">
      <c r="P77" t="str">
        <f t="shared" si="6"/>
        <v/>
      </c>
      <c r="Q77" t="str">
        <f t="shared" si="5"/>
        <v/>
      </c>
      <c r="R77" t="str">
        <f t="shared" si="5"/>
        <v>Lilly Royer</v>
      </c>
      <c r="S77" t="str">
        <f t="shared" si="7"/>
        <v>Plainfield MS</v>
      </c>
      <c r="T77" s="30" t="str">
        <f t="shared" si="8"/>
        <v/>
      </c>
    </row>
    <row r="78" spans="16:20" x14ac:dyDescent="0.25">
      <c r="P78">
        <f t="shared" si="6"/>
        <v>2</v>
      </c>
      <c r="Q78" t="str">
        <f t="shared" si="5"/>
        <v/>
      </c>
      <c r="R78" t="str">
        <f t="shared" si="5"/>
        <v>Anastasia Sanchez</v>
      </c>
      <c r="S78" t="str">
        <f t="shared" si="7"/>
        <v>Plainfield MS</v>
      </c>
      <c r="T78" s="30" t="str">
        <f t="shared" si="8"/>
        <v>12:54.95</v>
      </c>
    </row>
    <row r="79" spans="16:20" x14ac:dyDescent="0.25">
      <c r="P79">
        <f t="shared" si="6"/>
        <v>13</v>
      </c>
      <c r="Q79" t="str">
        <f t="shared" si="5"/>
        <v/>
      </c>
      <c r="R79" t="str">
        <f t="shared" si="5"/>
        <v>Araya Smith</v>
      </c>
      <c r="S79" t="str">
        <f t="shared" si="7"/>
        <v>Plainfield MS</v>
      </c>
      <c r="T79" s="30" t="str">
        <f t="shared" si="8"/>
        <v>15:19.16</v>
      </c>
    </row>
    <row r="80" spans="16:20" x14ac:dyDescent="0.25">
      <c r="P80">
        <f t="shared" si="6"/>
        <v>11</v>
      </c>
      <c r="Q80" t="str">
        <f t="shared" si="5"/>
        <v/>
      </c>
      <c r="R80" t="str">
        <f t="shared" si="5"/>
        <v>Kaylee Stagner</v>
      </c>
      <c r="S80" t="str">
        <f t="shared" si="7"/>
        <v>Plainfield MS</v>
      </c>
      <c r="T80" s="30" t="str">
        <f t="shared" si="8"/>
        <v>14:58.39</v>
      </c>
    </row>
    <row r="81" spans="16:20" x14ac:dyDescent="0.25">
      <c r="P81">
        <f t="shared" si="6"/>
        <v>7</v>
      </c>
      <c r="Q81" t="str">
        <f t="shared" si="5"/>
        <v/>
      </c>
      <c r="R81" t="str">
        <f t="shared" si="5"/>
        <v>Lizzie Tomaszewski</v>
      </c>
      <c r="S81" t="str">
        <f t="shared" si="7"/>
        <v>Plainfield MS</v>
      </c>
      <c r="T81" s="30" t="str">
        <f t="shared" si="8"/>
        <v>14:01.02</v>
      </c>
    </row>
    <row r="82" spans="16:20" x14ac:dyDescent="0.25">
      <c r="P82">
        <f t="shared" si="6"/>
        <v>15</v>
      </c>
      <c r="Q82" t="str">
        <f t="shared" ref="Q82:R101" si="9">IF(ISBLANK(F34),"",F34)</f>
        <v/>
      </c>
      <c r="R82" t="str">
        <f t="shared" si="9"/>
        <v>Mackenzie VanBibber</v>
      </c>
      <c r="S82" t="str">
        <f t="shared" si="7"/>
        <v>Plainfield MS</v>
      </c>
      <c r="T82" s="30" t="str">
        <f t="shared" si="8"/>
        <v>15:24.02</v>
      </c>
    </row>
    <row r="83" spans="16:20" x14ac:dyDescent="0.25">
      <c r="P83">
        <f t="shared" si="6"/>
        <v>19</v>
      </c>
      <c r="Q83" t="str">
        <f t="shared" si="9"/>
        <v/>
      </c>
      <c r="R83" t="str">
        <f t="shared" si="9"/>
        <v>Ashlyn White</v>
      </c>
      <c r="S83" t="str">
        <f t="shared" si="7"/>
        <v>Plainfield MS</v>
      </c>
      <c r="T83" s="30" t="str">
        <f t="shared" si="8"/>
        <v>15:49.29</v>
      </c>
    </row>
    <row r="84" spans="16:20" x14ac:dyDescent="0.25">
      <c r="P84">
        <f t="shared" si="6"/>
        <v>27</v>
      </c>
      <c r="Q84" t="str">
        <f t="shared" si="9"/>
        <v/>
      </c>
      <c r="R84" t="str">
        <f t="shared" si="9"/>
        <v>Brooke Wells</v>
      </c>
      <c r="S84" t="str">
        <f t="shared" si="7"/>
        <v>Plainfield MS</v>
      </c>
      <c r="T84" s="30" t="str">
        <f t="shared" si="8"/>
        <v>17:34.25</v>
      </c>
    </row>
    <row r="85" spans="16:20" x14ac:dyDescent="0.25">
      <c r="P85">
        <f t="shared" si="6"/>
        <v>30</v>
      </c>
      <c r="Q85" t="str">
        <f t="shared" si="9"/>
        <v/>
      </c>
      <c r="R85" t="str">
        <f t="shared" si="9"/>
        <v>E. Colee</v>
      </c>
      <c r="S85" t="str">
        <f t="shared" si="7"/>
        <v>Plainfield MS</v>
      </c>
      <c r="T85" s="30" t="str">
        <f t="shared" si="8"/>
        <v>19:05.69</v>
      </c>
    </row>
    <row r="86" spans="16:20" x14ac:dyDescent="0.25">
      <c r="P86" t="str">
        <f t="shared" si="6"/>
        <v/>
      </c>
      <c r="Q86" t="str">
        <f t="shared" si="9"/>
        <v/>
      </c>
      <c r="R86" t="str">
        <f t="shared" si="9"/>
        <v/>
      </c>
      <c r="S86" t="str">
        <f t="shared" si="7"/>
        <v>Plainfield MS</v>
      </c>
      <c r="T86" s="30" t="str">
        <f t="shared" si="8"/>
        <v/>
      </c>
    </row>
    <row r="87" spans="16:20" x14ac:dyDescent="0.25">
      <c r="P87" t="str">
        <f t="shared" si="6"/>
        <v/>
      </c>
      <c r="Q87" t="str">
        <f t="shared" si="9"/>
        <v/>
      </c>
      <c r="R87" t="str">
        <f t="shared" si="9"/>
        <v/>
      </c>
      <c r="S87" t="str">
        <f t="shared" si="7"/>
        <v>Plainfield MS</v>
      </c>
      <c r="T87" s="30" t="str">
        <f t="shared" si="8"/>
        <v/>
      </c>
    </row>
    <row r="88" spans="16:20" x14ac:dyDescent="0.25">
      <c r="P88" t="str">
        <f t="shared" si="6"/>
        <v/>
      </c>
      <c r="Q88" t="str">
        <f t="shared" si="9"/>
        <v/>
      </c>
      <c r="R88" t="str">
        <f t="shared" si="9"/>
        <v/>
      </c>
      <c r="S88" t="str">
        <f t="shared" si="7"/>
        <v>Plainfield MS</v>
      </c>
      <c r="T88" s="30" t="str">
        <f t="shared" si="8"/>
        <v/>
      </c>
    </row>
    <row r="89" spans="16:20" x14ac:dyDescent="0.25">
      <c r="P89" t="str">
        <f t="shared" si="6"/>
        <v/>
      </c>
      <c r="Q89" t="str">
        <f t="shared" si="9"/>
        <v/>
      </c>
      <c r="R89" t="str">
        <f t="shared" si="9"/>
        <v/>
      </c>
      <c r="S89" t="str">
        <f t="shared" si="7"/>
        <v>Plainfield MS</v>
      </c>
      <c r="T89" s="30" t="str">
        <f t="shared" si="8"/>
        <v/>
      </c>
    </row>
    <row r="90" spans="16:20" x14ac:dyDescent="0.25">
      <c r="P90" t="str">
        <f t="shared" si="6"/>
        <v/>
      </c>
      <c r="Q90" t="str">
        <f t="shared" si="9"/>
        <v/>
      </c>
      <c r="R90" t="str">
        <f t="shared" si="9"/>
        <v/>
      </c>
      <c r="S90" t="str">
        <f t="shared" si="7"/>
        <v>Plainfield MS</v>
      </c>
      <c r="T90" s="30" t="str">
        <f t="shared" si="8"/>
        <v/>
      </c>
    </row>
    <row r="91" spans="16:20" x14ac:dyDescent="0.25">
      <c r="P91" t="str">
        <f t="shared" si="6"/>
        <v/>
      </c>
      <c r="Q91" t="str">
        <f t="shared" si="9"/>
        <v/>
      </c>
      <c r="R91" t="str">
        <f t="shared" si="9"/>
        <v/>
      </c>
      <c r="S91" t="str">
        <f t="shared" si="7"/>
        <v>Plainfield MS</v>
      </c>
      <c r="T91" s="30" t="str">
        <f t="shared" si="8"/>
        <v/>
      </c>
    </row>
    <row r="92" spans="16:20" x14ac:dyDescent="0.25">
      <c r="P92" t="str">
        <f t="shared" si="6"/>
        <v/>
      </c>
      <c r="Q92" t="str">
        <f t="shared" si="9"/>
        <v/>
      </c>
      <c r="R92" t="str">
        <f t="shared" si="9"/>
        <v/>
      </c>
      <c r="S92" t="str">
        <f t="shared" si="7"/>
        <v>Plainfield MS</v>
      </c>
      <c r="T92" s="30" t="str">
        <f t="shared" si="8"/>
        <v/>
      </c>
    </row>
    <row r="93" spans="16:20" x14ac:dyDescent="0.25">
      <c r="P93" t="str">
        <f t="shared" si="6"/>
        <v/>
      </c>
      <c r="Q93" t="str">
        <f t="shared" si="9"/>
        <v/>
      </c>
      <c r="R93" t="str">
        <f t="shared" si="9"/>
        <v/>
      </c>
      <c r="S93" t="str">
        <f t="shared" si="7"/>
        <v>Plainfield MS</v>
      </c>
      <c r="T93" s="30" t="str">
        <f t="shared" si="8"/>
        <v/>
      </c>
    </row>
    <row r="94" spans="16:20" x14ac:dyDescent="0.25">
      <c r="P94" t="str">
        <f t="shared" si="6"/>
        <v/>
      </c>
      <c r="Q94" t="str">
        <f t="shared" si="9"/>
        <v/>
      </c>
      <c r="R94" t="str">
        <f t="shared" si="9"/>
        <v/>
      </c>
      <c r="S94" t="str">
        <f t="shared" si="7"/>
        <v>Plainfield MS</v>
      </c>
      <c r="T94" s="30" t="str">
        <f t="shared" si="8"/>
        <v/>
      </c>
    </row>
    <row r="95" spans="16:20" x14ac:dyDescent="0.25">
      <c r="P95" t="str">
        <f t="shared" si="6"/>
        <v/>
      </c>
      <c r="Q95" t="str">
        <f t="shared" si="9"/>
        <v/>
      </c>
      <c r="R95" t="str">
        <f t="shared" si="9"/>
        <v/>
      </c>
      <c r="S95" t="str">
        <f t="shared" si="7"/>
        <v>Plainfield MS</v>
      </c>
      <c r="T95" s="30" t="str">
        <f t="shared" si="8"/>
        <v/>
      </c>
    </row>
    <row r="96" spans="16:20" x14ac:dyDescent="0.25">
      <c r="P96" t="str">
        <f t="shared" si="6"/>
        <v/>
      </c>
      <c r="Q96" t="str">
        <f t="shared" si="9"/>
        <v/>
      </c>
      <c r="R96" t="str">
        <f t="shared" si="9"/>
        <v/>
      </c>
      <c r="S96" t="str">
        <f t="shared" si="7"/>
        <v>Plainfield MS</v>
      </c>
      <c r="T96" s="30" t="str">
        <f t="shared" si="8"/>
        <v/>
      </c>
    </row>
    <row r="97" spans="16:20" x14ac:dyDescent="0.25">
      <c r="P97" t="str">
        <f t="shared" si="6"/>
        <v/>
      </c>
      <c r="Q97" t="str">
        <f t="shared" si="9"/>
        <v/>
      </c>
      <c r="R97" t="str">
        <f t="shared" si="9"/>
        <v/>
      </c>
      <c r="S97" t="str">
        <f t="shared" si="7"/>
        <v>Plainfield MS</v>
      </c>
      <c r="T97" s="30" t="str">
        <f t="shared" si="8"/>
        <v/>
      </c>
    </row>
    <row r="98" spans="16:20" x14ac:dyDescent="0.25">
      <c r="P98" t="str">
        <f t="shared" si="6"/>
        <v/>
      </c>
      <c r="Q98" t="str">
        <f t="shared" si="9"/>
        <v/>
      </c>
      <c r="R98" t="str">
        <f t="shared" si="9"/>
        <v/>
      </c>
      <c r="S98" t="str">
        <f t="shared" si="7"/>
        <v>Plainfield MS</v>
      </c>
      <c r="T98" s="30" t="str">
        <f t="shared" si="8"/>
        <v/>
      </c>
    </row>
    <row r="99" spans="16:20" x14ac:dyDescent="0.25">
      <c r="P99" t="str">
        <f t="shared" si="6"/>
        <v/>
      </c>
      <c r="Q99" t="str">
        <f t="shared" si="9"/>
        <v/>
      </c>
      <c r="R99" t="str">
        <f t="shared" si="9"/>
        <v/>
      </c>
      <c r="S99" t="str">
        <f t="shared" si="7"/>
        <v>Plainfield MS</v>
      </c>
      <c r="T99" s="30" t="str">
        <f t="shared" si="8"/>
        <v/>
      </c>
    </row>
    <row r="100" spans="16:20" x14ac:dyDescent="0.25">
      <c r="P100" t="str">
        <f t="shared" si="6"/>
        <v/>
      </c>
      <c r="Q100" t="str">
        <f t="shared" si="9"/>
        <v/>
      </c>
      <c r="R100" t="str">
        <f t="shared" si="9"/>
        <v/>
      </c>
      <c r="S100" t="str">
        <f t="shared" si="7"/>
        <v>Plainfield MS</v>
      </c>
      <c r="T100" s="30" t="str">
        <f t="shared" si="8"/>
        <v/>
      </c>
    </row>
    <row r="101" spans="16:20" x14ac:dyDescent="0.25">
      <c r="P101" t="str">
        <f t="shared" si="6"/>
        <v/>
      </c>
      <c r="Q101" t="str">
        <f t="shared" si="9"/>
        <v/>
      </c>
      <c r="R101" t="str">
        <f t="shared" si="9"/>
        <v/>
      </c>
      <c r="S101" t="str">
        <f t="shared" si="7"/>
        <v>Plainfield MS</v>
      </c>
      <c r="T101" s="30" t="str">
        <f t="shared" si="8"/>
        <v/>
      </c>
    </row>
    <row r="102" spans="16:20" x14ac:dyDescent="0.25">
      <c r="P102" t="str">
        <f>IF(ISBLANK(M4),"",M4)</f>
        <v/>
      </c>
      <c r="Q102" t="str">
        <f>IF(ISBLANK(K4),"",K4)</f>
        <v/>
      </c>
      <c r="R102" t="str">
        <f>IF(ISBLANK(L4),"",L4)</f>
        <v/>
      </c>
      <c r="S102" t="str">
        <f>IF(ISBLANK($L$2),"",$L$2)</f>
        <v/>
      </c>
      <c r="T102" s="30" t="str">
        <f>IF(ISBLANK(N4),"",N4)</f>
        <v/>
      </c>
    </row>
    <row r="103" spans="16:20" x14ac:dyDescent="0.25">
      <c r="P103" t="str">
        <f t="shared" ref="P103:P151" si="10">IF(ISBLANK(M5),"",M5)</f>
        <v/>
      </c>
      <c r="Q103" t="str">
        <f t="shared" ref="Q103:R103" si="11">IF(ISBLANK(K5),"",K5)</f>
        <v/>
      </c>
      <c r="R103" t="str">
        <f t="shared" si="11"/>
        <v/>
      </c>
      <c r="S103" t="str">
        <f t="shared" ref="S103:S151" si="12">IF(ISBLANK($L$2),"",$L$2)</f>
        <v/>
      </c>
      <c r="T103" s="30" t="str">
        <f t="shared" ref="T103:T151" si="13">IF(ISBLANK(N5),"",N5)</f>
        <v/>
      </c>
    </row>
    <row r="104" spans="16:20" x14ac:dyDescent="0.25">
      <c r="P104" t="str">
        <f t="shared" si="10"/>
        <v/>
      </c>
      <c r="Q104" t="str">
        <f t="shared" ref="Q104:R104" si="14">IF(ISBLANK(K6),"",K6)</f>
        <v/>
      </c>
      <c r="R104" t="str">
        <f t="shared" si="14"/>
        <v/>
      </c>
      <c r="S104" t="str">
        <f t="shared" si="12"/>
        <v/>
      </c>
      <c r="T104" s="30" t="str">
        <f t="shared" si="13"/>
        <v/>
      </c>
    </row>
    <row r="105" spans="16:20" x14ac:dyDescent="0.25">
      <c r="P105" t="str">
        <f t="shared" si="10"/>
        <v/>
      </c>
      <c r="Q105" t="str">
        <f t="shared" ref="Q105:R105" si="15">IF(ISBLANK(K7),"",K7)</f>
        <v/>
      </c>
      <c r="R105" t="str">
        <f t="shared" si="15"/>
        <v/>
      </c>
      <c r="S105" t="str">
        <f t="shared" si="12"/>
        <v/>
      </c>
      <c r="T105" s="30" t="str">
        <f t="shared" si="13"/>
        <v/>
      </c>
    </row>
    <row r="106" spans="16:20" x14ac:dyDescent="0.25">
      <c r="P106" t="str">
        <f t="shared" si="10"/>
        <v/>
      </c>
      <c r="Q106" t="str">
        <f t="shared" ref="Q106:R106" si="16">IF(ISBLANK(K8),"",K8)</f>
        <v/>
      </c>
      <c r="R106" t="str">
        <f t="shared" si="16"/>
        <v/>
      </c>
      <c r="S106" t="str">
        <f t="shared" si="12"/>
        <v/>
      </c>
      <c r="T106" s="30" t="str">
        <f t="shared" si="13"/>
        <v/>
      </c>
    </row>
    <row r="107" spans="16:20" x14ac:dyDescent="0.25">
      <c r="P107" t="str">
        <f t="shared" si="10"/>
        <v/>
      </c>
      <c r="Q107" t="str">
        <f t="shared" ref="Q107:R107" si="17">IF(ISBLANK(K9),"",K9)</f>
        <v/>
      </c>
      <c r="R107" t="str">
        <f t="shared" si="17"/>
        <v/>
      </c>
      <c r="S107" t="str">
        <f t="shared" si="12"/>
        <v/>
      </c>
      <c r="T107" s="30" t="str">
        <f t="shared" si="13"/>
        <v/>
      </c>
    </row>
    <row r="108" spans="16:20" x14ac:dyDescent="0.25">
      <c r="P108" t="str">
        <f t="shared" si="10"/>
        <v/>
      </c>
      <c r="Q108" t="str">
        <f t="shared" ref="Q108:R108" si="18">IF(ISBLANK(K10),"",K10)</f>
        <v/>
      </c>
      <c r="R108" t="str">
        <f t="shared" si="18"/>
        <v/>
      </c>
      <c r="S108" t="str">
        <f t="shared" si="12"/>
        <v/>
      </c>
      <c r="T108" s="30" t="str">
        <f t="shared" si="13"/>
        <v/>
      </c>
    </row>
    <row r="109" spans="16:20" x14ac:dyDescent="0.25">
      <c r="P109" t="str">
        <f t="shared" si="10"/>
        <v/>
      </c>
      <c r="Q109" t="str">
        <f t="shared" ref="Q109:R109" si="19">IF(ISBLANK(K11),"",K11)</f>
        <v/>
      </c>
      <c r="R109" t="str">
        <f t="shared" si="19"/>
        <v/>
      </c>
      <c r="S109" t="str">
        <f t="shared" si="12"/>
        <v/>
      </c>
      <c r="T109" s="30" t="str">
        <f t="shared" si="13"/>
        <v/>
      </c>
    </row>
    <row r="110" spans="16:20" x14ac:dyDescent="0.25">
      <c r="P110" t="str">
        <f t="shared" si="10"/>
        <v/>
      </c>
      <c r="Q110" t="str">
        <f t="shared" ref="Q110:R110" si="20">IF(ISBLANK(K12),"",K12)</f>
        <v/>
      </c>
      <c r="R110" t="str">
        <f t="shared" si="20"/>
        <v/>
      </c>
      <c r="S110" t="str">
        <f t="shared" si="12"/>
        <v/>
      </c>
      <c r="T110" s="30" t="str">
        <f t="shared" si="13"/>
        <v/>
      </c>
    </row>
    <row r="111" spans="16:20" x14ac:dyDescent="0.25">
      <c r="P111" t="str">
        <f t="shared" si="10"/>
        <v/>
      </c>
      <c r="Q111" t="str">
        <f t="shared" ref="Q111:R111" si="21">IF(ISBLANK(K13),"",K13)</f>
        <v/>
      </c>
      <c r="R111" t="str">
        <f t="shared" si="21"/>
        <v/>
      </c>
      <c r="S111" t="str">
        <f t="shared" si="12"/>
        <v/>
      </c>
      <c r="T111" s="30" t="str">
        <f t="shared" si="13"/>
        <v/>
      </c>
    </row>
    <row r="112" spans="16:20" x14ac:dyDescent="0.25">
      <c r="P112" t="str">
        <f t="shared" si="10"/>
        <v/>
      </c>
      <c r="Q112" t="str">
        <f t="shared" ref="Q112:R112" si="22">IF(ISBLANK(K14),"",K14)</f>
        <v/>
      </c>
      <c r="R112" t="str">
        <f t="shared" si="22"/>
        <v/>
      </c>
      <c r="S112" t="str">
        <f t="shared" si="12"/>
        <v/>
      </c>
      <c r="T112" s="30" t="str">
        <f t="shared" si="13"/>
        <v/>
      </c>
    </row>
    <row r="113" spans="16:20" x14ac:dyDescent="0.25">
      <c r="P113" t="str">
        <f t="shared" si="10"/>
        <v/>
      </c>
      <c r="Q113" t="str">
        <f t="shared" ref="Q113:R113" si="23">IF(ISBLANK(K15),"",K15)</f>
        <v/>
      </c>
      <c r="R113" t="str">
        <f t="shared" si="23"/>
        <v/>
      </c>
      <c r="S113" t="str">
        <f t="shared" si="12"/>
        <v/>
      </c>
      <c r="T113" s="30" t="str">
        <f t="shared" si="13"/>
        <v/>
      </c>
    </row>
    <row r="114" spans="16:20" x14ac:dyDescent="0.25">
      <c r="P114" t="str">
        <f t="shared" si="10"/>
        <v/>
      </c>
      <c r="Q114" t="str">
        <f t="shared" ref="Q114:R114" si="24">IF(ISBLANK(K16),"",K16)</f>
        <v/>
      </c>
      <c r="R114" t="str">
        <f t="shared" si="24"/>
        <v/>
      </c>
      <c r="S114" t="str">
        <f t="shared" si="12"/>
        <v/>
      </c>
      <c r="T114" s="30" t="str">
        <f t="shared" si="13"/>
        <v/>
      </c>
    </row>
    <row r="115" spans="16:20" x14ac:dyDescent="0.25">
      <c r="P115" t="str">
        <f t="shared" si="10"/>
        <v/>
      </c>
      <c r="Q115" t="str">
        <f t="shared" ref="Q115:R115" si="25">IF(ISBLANK(K17),"",K17)</f>
        <v/>
      </c>
      <c r="R115" t="str">
        <f t="shared" si="25"/>
        <v/>
      </c>
      <c r="S115" t="str">
        <f t="shared" si="12"/>
        <v/>
      </c>
      <c r="T115" s="30" t="str">
        <f t="shared" si="13"/>
        <v/>
      </c>
    </row>
    <row r="116" spans="16:20" x14ac:dyDescent="0.25">
      <c r="P116" t="str">
        <f t="shared" si="10"/>
        <v/>
      </c>
      <c r="Q116" t="str">
        <f t="shared" ref="Q116:R116" si="26">IF(ISBLANK(K18),"",K18)</f>
        <v/>
      </c>
      <c r="R116" t="str">
        <f t="shared" si="26"/>
        <v/>
      </c>
      <c r="S116" t="str">
        <f t="shared" si="12"/>
        <v/>
      </c>
      <c r="T116" s="30" t="str">
        <f t="shared" si="13"/>
        <v/>
      </c>
    </row>
    <row r="117" spans="16:20" x14ac:dyDescent="0.25">
      <c r="P117" t="str">
        <f t="shared" si="10"/>
        <v/>
      </c>
      <c r="Q117" t="str">
        <f t="shared" ref="Q117:R117" si="27">IF(ISBLANK(K19),"",K19)</f>
        <v/>
      </c>
      <c r="R117" t="str">
        <f t="shared" si="27"/>
        <v/>
      </c>
      <c r="S117" t="str">
        <f t="shared" si="12"/>
        <v/>
      </c>
      <c r="T117" s="30" t="str">
        <f t="shared" si="13"/>
        <v/>
      </c>
    </row>
    <row r="118" spans="16:20" x14ac:dyDescent="0.25">
      <c r="P118" t="str">
        <f t="shared" si="10"/>
        <v/>
      </c>
      <c r="Q118" t="str">
        <f t="shared" ref="Q118:R118" si="28">IF(ISBLANK(K20),"",K20)</f>
        <v/>
      </c>
      <c r="R118" t="str">
        <f t="shared" si="28"/>
        <v/>
      </c>
      <c r="S118" t="str">
        <f t="shared" si="12"/>
        <v/>
      </c>
      <c r="T118" s="30" t="str">
        <f t="shared" si="13"/>
        <v/>
      </c>
    </row>
    <row r="119" spans="16:20" x14ac:dyDescent="0.25">
      <c r="P119" t="str">
        <f t="shared" si="10"/>
        <v/>
      </c>
      <c r="Q119" t="str">
        <f t="shared" ref="Q119:R119" si="29">IF(ISBLANK(K21),"",K21)</f>
        <v/>
      </c>
      <c r="R119" t="str">
        <f t="shared" si="29"/>
        <v/>
      </c>
      <c r="S119" t="str">
        <f t="shared" si="12"/>
        <v/>
      </c>
      <c r="T119" s="30" t="str">
        <f t="shared" si="13"/>
        <v/>
      </c>
    </row>
    <row r="120" spans="16:20" x14ac:dyDescent="0.25">
      <c r="P120" t="str">
        <f t="shared" si="10"/>
        <v/>
      </c>
      <c r="Q120" t="str">
        <f t="shared" ref="Q120:R120" si="30">IF(ISBLANK(K22),"",K22)</f>
        <v/>
      </c>
      <c r="R120" t="str">
        <f t="shared" si="30"/>
        <v/>
      </c>
      <c r="S120" t="str">
        <f t="shared" si="12"/>
        <v/>
      </c>
      <c r="T120" s="30" t="str">
        <f t="shared" si="13"/>
        <v/>
      </c>
    </row>
    <row r="121" spans="16:20" x14ac:dyDescent="0.25">
      <c r="P121" t="str">
        <f t="shared" si="10"/>
        <v/>
      </c>
      <c r="Q121" t="str">
        <f t="shared" ref="Q121:R121" si="31">IF(ISBLANK(K23),"",K23)</f>
        <v/>
      </c>
      <c r="R121" t="str">
        <f t="shared" si="31"/>
        <v/>
      </c>
      <c r="S121" t="str">
        <f t="shared" si="12"/>
        <v/>
      </c>
      <c r="T121" s="30" t="str">
        <f t="shared" si="13"/>
        <v/>
      </c>
    </row>
    <row r="122" spans="16:20" x14ac:dyDescent="0.25">
      <c r="P122" t="str">
        <f t="shared" si="10"/>
        <v/>
      </c>
      <c r="Q122" t="str">
        <f t="shared" ref="Q122:R122" si="32">IF(ISBLANK(K24),"",K24)</f>
        <v/>
      </c>
      <c r="R122" t="str">
        <f t="shared" si="32"/>
        <v/>
      </c>
      <c r="S122" t="str">
        <f t="shared" si="12"/>
        <v/>
      </c>
      <c r="T122" s="30" t="str">
        <f t="shared" si="13"/>
        <v/>
      </c>
    </row>
    <row r="123" spans="16:20" x14ac:dyDescent="0.25">
      <c r="P123" t="str">
        <f t="shared" si="10"/>
        <v/>
      </c>
      <c r="Q123" t="str">
        <f t="shared" ref="Q123:R123" si="33">IF(ISBLANK(K25),"",K25)</f>
        <v/>
      </c>
      <c r="R123" t="str">
        <f t="shared" si="33"/>
        <v/>
      </c>
      <c r="S123" t="str">
        <f t="shared" si="12"/>
        <v/>
      </c>
      <c r="T123" s="30" t="str">
        <f t="shared" si="13"/>
        <v/>
      </c>
    </row>
    <row r="124" spans="16:20" x14ac:dyDescent="0.25">
      <c r="P124" t="str">
        <f t="shared" si="10"/>
        <v/>
      </c>
      <c r="Q124" t="str">
        <f t="shared" ref="Q124:R124" si="34">IF(ISBLANK(K26),"",K26)</f>
        <v/>
      </c>
      <c r="R124" t="str">
        <f t="shared" si="34"/>
        <v/>
      </c>
      <c r="S124" t="str">
        <f t="shared" si="12"/>
        <v/>
      </c>
      <c r="T124" s="30" t="str">
        <f t="shared" si="13"/>
        <v/>
      </c>
    </row>
    <row r="125" spans="16:20" x14ac:dyDescent="0.25">
      <c r="P125" t="str">
        <f t="shared" si="10"/>
        <v/>
      </c>
      <c r="Q125" t="str">
        <f t="shared" ref="Q125:R125" si="35">IF(ISBLANK(K27),"",K27)</f>
        <v/>
      </c>
      <c r="R125" t="str">
        <f t="shared" si="35"/>
        <v/>
      </c>
      <c r="S125" t="str">
        <f t="shared" si="12"/>
        <v/>
      </c>
      <c r="T125" s="30" t="str">
        <f t="shared" si="13"/>
        <v/>
      </c>
    </row>
    <row r="126" spans="16:20" x14ac:dyDescent="0.25">
      <c r="P126" t="str">
        <f t="shared" si="10"/>
        <v/>
      </c>
      <c r="Q126" t="str">
        <f t="shared" ref="Q126:R126" si="36">IF(ISBLANK(K28),"",K28)</f>
        <v/>
      </c>
      <c r="R126" t="str">
        <f t="shared" si="36"/>
        <v/>
      </c>
      <c r="S126" t="str">
        <f t="shared" si="12"/>
        <v/>
      </c>
      <c r="T126" s="30" t="str">
        <f t="shared" si="13"/>
        <v/>
      </c>
    </row>
    <row r="127" spans="16:20" x14ac:dyDescent="0.25">
      <c r="P127" t="str">
        <f t="shared" si="10"/>
        <v/>
      </c>
      <c r="Q127" t="str">
        <f t="shared" ref="Q127:R127" si="37">IF(ISBLANK(K29),"",K29)</f>
        <v/>
      </c>
      <c r="R127" t="str">
        <f t="shared" si="37"/>
        <v/>
      </c>
      <c r="S127" t="str">
        <f t="shared" si="12"/>
        <v/>
      </c>
      <c r="T127" s="30" t="str">
        <f t="shared" si="13"/>
        <v/>
      </c>
    </row>
    <row r="128" spans="16:20" x14ac:dyDescent="0.25">
      <c r="P128" t="str">
        <f t="shared" si="10"/>
        <v/>
      </c>
      <c r="Q128" t="str">
        <f t="shared" ref="Q128:R128" si="38">IF(ISBLANK(K30),"",K30)</f>
        <v/>
      </c>
      <c r="R128" t="str">
        <f t="shared" si="38"/>
        <v/>
      </c>
      <c r="S128" t="str">
        <f t="shared" si="12"/>
        <v/>
      </c>
      <c r="T128" s="30" t="str">
        <f t="shared" si="13"/>
        <v/>
      </c>
    </row>
    <row r="129" spans="16:20" x14ac:dyDescent="0.25">
      <c r="P129" t="str">
        <f t="shared" si="10"/>
        <v/>
      </c>
      <c r="Q129" t="str">
        <f t="shared" ref="Q129:R129" si="39">IF(ISBLANK(K31),"",K31)</f>
        <v/>
      </c>
      <c r="R129" t="str">
        <f t="shared" si="39"/>
        <v/>
      </c>
      <c r="S129" t="str">
        <f t="shared" si="12"/>
        <v/>
      </c>
      <c r="T129" s="30" t="str">
        <f t="shared" si="13"/>
        <v/>
      </c>
    </row>
    <row r="130" spans="16:20" x14ac:dyDescent="0.25">
      <c r="P130" t="str">
        <f t="shared" si="10"/>
        <v/>
      </c>
      <c r="Q130" t="str">
        <f t="shared" ref="Q130:R130" si="40">IF(ISBLANK(K32),"",K32)</f>
        <v/>
      </c>
      <c r="R130" t="str">
        <f t="shared" si="40"/>
        <v/>
      </c>
      <c r="S130" t="str">
        <f t="shared" si="12"/>
        <v/>
      </c>
      <c r="T130" s="30" t="str">
        <f t="shared" si="13"/>
        <v/>
      </c>
    </row>
    <row r="131" spans="16:20" x14ac:dyDescent="0.25">
      <c r="P131" t="str">
        <f t="shared" si="10"/>
        <v/>
      </c>
      <c r="Q131" t="str">
        <f t="shared" ref="Q131:R131" si="41">IF(ISBLANK(K33),"",K33)</f>
        <v/>
      </c>
      <c r="R131" t="str">
        <f t="shared" si="41"/>
        <v/>
      </c>
      <c r="S131" t="str">
        <f t="shared" si="12"/>
        <v/>
      </c>
      <c r="T131" s="30" t="str">
        <f t="shared" si="13"/>
        <v/>
      </c>
    </row>
    <row r="132" spans="16:20" x14ac:dyDescent="0.25">
      <c r="P132" t="str">
        <f t="shared" si="10"/>
        <v/>
      </c>
      <c r="Q132" t="str">
        <f t="shared" ref="Q132:R132" si="42">IF(ISBLANK(K34),"",K34)</f>
        <v/>
      </c>
      <c r="R132" t="str">
        <f t="shared" si="42"/>
        <v/>
      </c>
      <c r="S132" t="str">
        <f t="shared" si="12"/>
        <v/>
      </c>
      <c r="T132" s="30" t="str">
        <f t="shared" si="13"/>
        <v/>
      </c>
    </row>
    <row r="133" spans="16:20" x14ac:dyDescent="0.25">
      <c r="P133" t="str">
        <f t="shared" si="10"/>
        <v/>
      </c>
      <c r="Q133" t="str">
        <f t="shared" ref="Q133:R133" si="43">IF(ISBLANK(K35),"",K35)</f>
        <v/>
      </c>
      <c r="R133" t="str">
        <f t="shared" si="43"/>
        <v/>
      </c>
      <c r="S133" t="str">
        <f t="shared" si="12"/>
        <v/>
      </c>
      <c r="T133" s="30" t="str">
        <f t="shared" si="13"/>
        <v/>
      </c>
    </row>
    <row r="134" spans="16:20" x14ac:dyDescent="0.25">
      <c r="P134" t="str">
        <f t="shared" si="10"/>
        <v/>
      </c>
      <c r="Q134" t="str">
        <f t="shared" ref="Q134:R134" si="44">IF(ISBLANK(K36),"",K36)</f>
        <v/>
      </c>
      <c r="R134" t="str">
        <f t="shared" si="44"/>
        <v/>
      </c>
      <c r="S134" t="str">
        <f t="shared" si="12"/>
        <v/>
      </c>
      <c r="T134" s="30" t="str">
        <f t="shared" si="13"/>
        <v/>
      </c>
    </row>
    <row r="135" spans="16:20" x14ac:dyDescent="0.25">
      <c r="P135" t="str">
        <f t="shared" si="10"/>
        <v/>
      </c>
      <c r="Q135" t="str">
        <f t="shared" ref="Q135:R135" si="45">IF(ISBLANK(K37),"",K37)</f>
        <v/>
      </c>
      <c r="R135" t="str">
        <f t="shared" si="45"/>
        <v/>
      </c>
      <c r="S135" t="str">
        <f t="shared" si="12"/>
        <v/>
      </c>
      <c r="T135" s="30" t="str">
        <f t="shared" si="13"/>
        <v/>
      </c>
    </row>
    <row r="136" spans="16:20" x14ac:dyDescent="0.25">
      <c r="P136" t="str">
        <f t="shared" si="10"/>
        <v/>
      </c>
      <c r="Q136" t="str">
        <f t="shared" ref="Q136:R136" si="46">IF(ISBLANK(K38),"",K38)</f>
        <v/>
      </c>
      <c r="R136" t="str">
        <f t="shared" si="46"/>
        <v/>
      </c>
      <c r="S136" t="str">
        <f t="shared" si="12"/>
        <v/>
      </c>
      <c r="T136" s="30" t="str">
        <f t="shared" si="13"/>
        <v/>
      </c>
    </row>
    <row r="137" spans="16:20" x14ac:dyDescent="0.25">
      <c r="P137" t="str">
        <f t="shared" si="10"/>
        <v/>
      </c>
      <c r="Q137" t="str">
        <f t="shared" ref="Q137:R137" si="47">IF(ISBLANK(K39),"",K39)</f>
        <v/>
      </c>
      <c r="R137" t="str">
        <f t="shared" si="47"/>
        <v/>
      </c>
      <c r="S137" t="str">
        <f t="shared" si="12"/>
        <v/>
      </c>
      <c r="T137" s="30" t="str">
        <f t="shared" si="13"/>
        <v/>
      </c>
    </row>
    <row r="138" spans="16:20" x14ac:dyDescent="0.25">
      <c r="P138" t="str">
        <f t="shared" si="10"/>
        <v/>
      </c>
      <c r="Q138" t="str">
        <f t="shared" ref="Q138:R138" si="48">IF(ISBLANK(K40),"",K40)</f>
        <v/>
      </c>
      <c r="R138" t="str">
        <f t="shared" si="48"/>
        <v/>
      </c>
      <c r="S138" t="str">
        <f t="shared" si="12"/>
        <v/>
      </c>
      <c r="T138" s="30" t="str">
        <f t="shared" si="13"/>
        <v/>
      </c>
    </row>
    <row r="139" spans="16:20" x14ac:dyDescent="0.25">
      <c r="P139" t="str">
        <f t="shared" si="10"/>
        <v/>
      </c>
      <c r="Q139" t="str">
        <f t="shared" ref="Q139:R139" si="49">IF(ISBLANK(K41),"",K41)</f>
        <v/>
      </c>
      <c r="R139" t="str">
        <f t="shared" si="49"/>
        <v/>
      </c>
      <c r="S139" t="str">
        <f t="shared" si="12"/>
        <v/>
      </c>
      <c r="T139" s="30" t="str">
        <f t="shared" si="13"/>
        <v/>
      </c>
    </row>
    <row r="140" spans="16:20" x14ac:dyDescent="0.25">
      <c r="P140" t="str">
        <f t="shared" si="10"/>
        <v/>
      </c>
      <c r="Q140" t="str">
        <f t="shared" ref="Q140:R140" si="50">IF(ISBLANK(K42),"",K42)</f>
        <v/>
      </c>
      <c r="R140" t="str">
        <f t="shared" si="50"/>
        <v/>
      </c>
      <c r="S140" t="str">
        <f t="shared" si="12"/>
        <v/>
      </c>
      <c r="T140" s="30" t="str">
        <f t="shared" si="13"/>
        <v/>
      </c>
    </row>
    <row r="141" spans="16:20" x14ac:dyDescent="0.25">
      <c r="P141" t="str">
        <f t="shared" si="10"/>
        <v/>
      </c>
      <c r="Q141" t="str">
        <f t="shared" ref="Q141:R141" si="51">IF(ISBLANK(K43),"",K43)</f>
        <v/>
      </c>
      <c r="R141" t="str">
        <f t="shared" si="51"/>
        <v/>
      </c>
      <c r="S141" t="str">
        <f t="shared" si="12"/>
        <v/>
      </c>
      <c r="T141" s="30" t="str">
        <f t="shared" si="13"/>
        <v/>
      </c>
    </row>
    <row r="142" spans="16:20" x14ac:dyDescent="0.25">
      <c r="P142" t="str">
        <f t="shared" si="10"/>
        <v/>
      </c>
      <c r="Q142" t="str">
        <f t="shared" ref="Q142:R142" si="52">IF(ISBLANK(K44),"",K44)</f>
        <v/>
      </c>
      <c r="R142" t="str">
        <f t="shared" si="52"/>
        <v/>
      </c>
      <c r="S142" t="str">
        <f t="shared" si="12"/>
        <v/>
      </c>
      <c r="T142" s="30" t="str">
        <f t="shared" si="13"/>
        <v/>
      </c>
    </row>
    <row r="143" spans="16:20" x14ac:dyDescent="0.25">
      <c r="P143" t="str">
        <f t="shared" si="10"/>
        <v/>
      </c>
      <c r="Q143" t="str">
        <f t="shared" ref="Q143:R143" si="53">IF(ISBLANK(K45),"",K45)</f>
        <v/>
      </c>
      <c r="R143" t="str">
        <f t="shared" si="53"/>
        <v/>
      </c>
      <c r="S143" t="str">
        <f t="shared" si="12"/>
        <v/>
      </c>
      <c r="T143" s="30" t="str">
        <f t="shared" si="13"/>
        <v/>
      </c>
    </row>
    <row r="144" spans="16:20" x14ac:dyDescent="0.25">
      <c r="P144" t="str">
        <f t="shared" si="10"/>
        <v/>
      </c>
      <c r="Q144" t="str">
        <f t="shared" ref="Q144:R144" si="54">IF(ISBLANK(K46),"",K46)</f>
        <v/>
      </c>
      <c r="R144" t="str">
        <f t="shared" si="54"/>
        <v/>
      </c>
      <c r="S144" t="str">
        <f t="shared" si="12"/>
        <v/>
      </c>
      <c r="T144" s="30" t="str">
        <f t="shared" si="13"/>
        <v/>
      </c>
    </row>
    <row r="145" spans="16:20" x14ac:dyDescent="0.25">
      <c r="P145" t="str">
        <f t="shared" si="10"/>
        <v/>
      </c>
      <c r="Q145" t="str">
        <f t="shared" ref="Q145:R145" si="55">IF(ISBLANK(K47),"",K47)</f>
        <v/>
      </c>
      <c r="R145" t="str">
        <f t="shared" si="55"/>
        <v/>
      </c>
      <c r="S145" t="str">
        <f t="shared" si="12"/>
        <v/>
      </c>
      <c r="T145" s="30" t="str">
        <f t="shared" si="13"/>
        <v/>
      </c>
    </row>
    <row r="146" spans="16:20" x14ac:dyDescent="0.25">
      <c r="P146" t="str">
        <f t="shared" si="10"/>
        <v/>
      </c>
      <c r="Q146" t="str">
        <f t="shared" ref="Q146:R146" si="56">IF(ISBLANK(K48),"",K48)</f>
        <v/>
      </c>
      <c r="R146" t="str">
        <f t="shared" si="56"/>
        <v/>
      </c>
      <c r="S146" t="str">
        <f t="shared" si="12"/>
        <v/>
      </c>
      <c r="T146" s="30" t="str">
        <f t="shared" si="13"/>
        <v/>
      </c>
    </row>
    <row r="147" spans="16:20" x14ac:dyDescent="0.25">
      <c r="P147" t="str">
        <f t="shared" si="10"/>
        <v/>
      </c>
      <c r="Q147" t="str">
        <f t="shared" ref="Q147:R147" si="57">IF(ISBLANK(K49),"",K49)</f>
        <v/>
      </c>
      <c r="R147" t="str">
        <f t="shared" si="57"/>
        <v/>
      </c>
      <c r="S147" t="str">
        <f t="shared" si="12"/>
        <v/>
      </c>
      <c r="T147" s="30" t="str">
        <f t="shared" si="13"/>
        <v/>
      </c>
    </row>
    <row r="148" spans="16:20" x14ac:dyDescent="0.25">
      <c r="P148" t="str">
        <f t="shared" si="10"/>
        <v/>
      </c>
      <c r="Q148" t="str">
        <f t="shared" ref="Q148:R148" si="58">IF(ISBLANK(K50),"",K50)</f>
        <v/>
      </c>
      <c r="R148" t="str">
        <f t="shared" si="58"/>
        <v/>
      </c>
      <c r="S148" t="str">
        <f t="shared" si="12"/>
        <v/>
      </c>
      <c r="T148" s="30" t="str">
        <f t="shared" si="13"/>
        <v/>
      </c>
    </row>
    <row r="149" spans="16:20" x14ac:dyDescent="0.25">
      <c r="P149" t="str">
        <f t="shared" si="10"/>
        <v/>
      </c>
      <c r="Q149" t="str">
        <f t="shared" ref="Q149:R149" si="59">IF(ISBLANK(K51),"",K51)</f>
        <v/>
      </c>
      <c r="R149" t="str">
        <f t="shared" si="59"/>
        <v/>
      </c>
      <c r="S149" t="str">
        <f t="shared" si="12"/>
        <v/>
      </c>
      <c r="T149" s="30" t="str">
        <f t="shared" si="13"/>
        <v/>
      </c>
    </row>
    <row r="150" spans="16:20" x14ac:dyDescent="0.25">
      <c r="P150" t="str">
        <f t="shared" si="10"/>
        <v/>
      </c>
      <c r="Q150" t="str">
        <f t="shared" ref="Q150:R150" si="60">IF(ISBLANK(K52),"",K52)</f>
        <v/>
      </c>
      <c r="R150" t="str">
        <f t="shared" si="60"/>
        <v/>
      </c>
      <c r="S150" t="str">
        <f t="shared" si="12"/>
        <v/>
      </c>
      <c r="T150" s="30" t="str">
        <f t="shared" si="13"/>
        <v/>
      </c>
    </row>
    <row r="151" spans="16:20" x14ac:dyDescent="0.25">
      <c r="P151" t="str">
        <f t="shared" si="10"/>
        <v/>
      </c>
      <c r="Q151" t="str">
        <f t="shared" ref="Q151:R151" si="61">IF(ISBLANK(K53),"",K53)</f>
        <v/>
      </c>
      <c r="R151" t="str">
        <f t="shared" si="61"/>
        <v/>
      </c>
      <c r="S151" t="str">
        <f t="shared" si="12"/>
        <v/>
      </c>
      <c r="T151" s="30" t="str">
        <f t="shared" si="13"/>
        <v/>
      </c>
    </row>
  </sheetData>
  <sheetProtection password="C6FC" sheet="1" objects="1" scenarios="1" selectLockedCell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1"/>
  <sheetViews>
    <sheetView topLeftCell="B1" zoomScale="90" zoomScaleNormal="90" workbookViewId="0">
      <selection activeCell="F12" sqref="F12"/>
    </sheetView>
  </sheetViews>
  <sheetFormatPr defaultRowHeight="15" x14ac:dyDescent="0.25"/>
  <cols>
    <col min="1" max="1" width="4.85546875" hidden="1" customWidth="1"/>
    <col min="2" max="2" width="8.42578125" bestFit="1" customWidth="1"/>
    <col min="3" max="3" width="13.85546875" bestFit="1" customWidth="1"/>
    <col min="4" max="4" width="21.7109375" customWidth="1"/>
    <col min="5" max="5" width="24.28515625" customWidth="1"/>
    <col min="6" max="6" width="11" customWidth="1"/>
  </cols>
  <sheetData>
    <row r="1" spans="1:7" x14ac:dyDescent="0.25">
      <c r="A1" t="s">
        <v>16</v>
      </c>
      <c r="B1" s="20" t="s">
        <v>0</v>
      </c>
      <c r="C1" s="21" t="s">
        <v>4</v>
      </c>
      <c r="D1" s="21" t="s">
        <v>1</v>
      </c>
      <c r="E1" s="21" t="s">
        <v>2</v>
      </c>
      <c r="F1" s="21" t="s">
        <v>13</v>
      </c>
      <c r="G1" s="22" t="s">
        <v>3</v>
      </c>
    </row>
    <row r="2" spans="1:7" x14ac:dyDescent="0.25">
      <c r="A2" t="str">
        <f>IF(B2="","",IF(D2='Girls Rosters'!$B$2,COUNTIF($D$2:D2,'Girls Rosters'!$B$2)&amp;D2,IF(D2='Girls Rosters'!$G$2,COUNTIF($D$2:D2,'Girls Rosters'!$G$2)&amp;D2,COUNTIF($D$2:D2,'Girls Rosters'!$L$2)&amp;D2)))</f>
        <v>1Greenwood MS</v>
      </c>
      <c r="B2">
        <f>IF(COUNT('Girls Rosters'!$P$2:$P$151)&gt;0,1,"")</f>
        <v>1</v>
      </c>
      <c r="C2" t="str">
        <f>IF(B2="","",IF(COUNT('Girls Rosters'!$Q$2:$Q$151)=0,"",VLOOKUP(B2,'Girls Rosters'!$P$2:$T$151,2,FALSE)))</f>
        <v/>
      </c>
      <c r="D2" t="str">
        <f>IF(B2="","",IF(COUNTA('Girls Rosters'!$S$2:$S$151)=0,"",IF(VLOOKUP(B2,'Girls Rosters'!$P$2:$T$151,4,FALSE)="","",VLOOKUP(B2,'Girls Rosters'!$P$2:$T$151,4,FALSE))))</f>
        <v>Greenwood MS</v>
      </c>
      <c r="E2" t="str">
        <f>IF(B2="","",IF(COUNTA('Girls Rosters'!$S$2:$S$151)=0,"",IF(VLOOKUP(B2,'Girls Rosters'!$P$2:$T$151,3,FALSE)="","",VLOOKUP(B2,'Girls Rosters'!$P$2:$T$151,3,FALSE))))</f>
        <v>Lillian Lacy</v>
      </c>
      <c r="F2" s="4" t="s">
        <v>120</v>
      </c>
      <c r="G2">
        <f>IF(COUNT('Girls Rosters'!$P$2:$P$151)&gt;0,IF(COUNTIF(D2:D151,D2)&lt;5,"",1),"")</f>
        <v>1</v>
      </c>
    </row>
    <row r="3" spans="1:7" x14ac:dyDescent="0.25">
      <c r="A3" t="str">
        <f>IF(B3="","",IF(D3='Girls Rosters'!$B$2,COUNTIF($D$2:D3,'Girls Rosters'!$B$2)&amp;D3,IF(D3='Girls Rosters'!$G$2,COUNTIF($D$2:D3,'Girls Rosters'!$G$2)&amp;D3,COUNTIF($D$2:D3,'Girls Rosters'!$L$2)&amp;D3)))</f>
        <v>1Plainfield MS</v>
      </c>
      <c r="B3">
        <f>IF(COUNT('Girls Rosters'!$P$2:$P$151)&gt;COUNT($B$2:B2),B2+1,"")</f>
        <v>2</v>
      </c>
      <c r="C3" t="str">
        <f>IF(B3="","",IF(COUNT('Girls Rosters'!$Q$2:$Q$151)=0,"",VLOOKUP(B3,'Girls Rosters'!$P$2:$T$151,2,FALSE)))</f>
        <v/>
      </c>
      <c r="D3" t="str">
        <f>IF(B3="","",IF(COUNTA('Girls Rosters'!$S$2:$S$151)=0,"",IF(VLOOKUP(B3,'Girls Rosters'!$P$2:$T$151,4,FALSE)="","",VLOOKUP(B3,'Girls Rosters'!$P$2:$T$151,4,FALSE))))</f>
        <v>Plainfield MS</v>
      </c>
      <c r="E3" t="str">
        <f>IF(B3="","",IF(COUNTA('Girls Rosters'!$S$2:$S$151)=0,"",IF(VLOOKUP(B3,'Girls Rosters'!$P$2:$T$151,3,FALSE)="","",VLOOKUP(B3,'Girls Rosters'!$P$2:$T$151,3,FALSE))))</f>
        <v>Anastasia Sanchez</v>
      </c>
      <c r="F3" s="4" t="s">
        <v>121</v>
      </c>
      <c r="G3">
        <f>IF(B3="","",IF(COUNTIF($D$2:$D$151,D3)&lt;5,"",IF(COUNTIF($D$2:D3,D3)&gt;7,"",MAX($G$2:G2)+1)))</f>
        <v>2</v>
      </c>
    </row>
    <row r="4" spans="1:7" x14ac:dyDescent="0.25">
      <c r="A4" t="str">
        <f>IF(B4="","",IF(D4='Girls Rosters'!$B$2,COUNTIF($D$2:D4,'Girls Rosters'!$B$2)&amp;D4,IF(D4='Girls Rosters'!$G$2,COUNTIF($D$2:D4,'Girls Rosters'!$G$2)&amp;D4,COUNTIF($D$2:D4,'Girls Rosters'!$L$2)&amp;D4)))</f>
        <v>2Plainfield MS</v>
      </c>
      <c r="B4">
        <f>IF(COUNT('Girls Rosters'!$P$2:$P$151)&gt;COUNT($B$2:B3),B3+1,"")</f>
        <v>3</v>
      </c>
      <c r="C4" t="str">
        <f>IF(B4="","",IF(COUNT('Girls Rosters'!$Q$2:$Q$151)=0,"",VLOOKUP(B4,'Girls Rosters'!$P$2:$T$151,2,FALSE)))</f>
        <v/>
      </c>
      <c r="D4" t="str">
        <f>IF(B4="","",IF(COUNTA('Girls Rosters'!$S$2:$S$151)=0,"",IF(VLOOKUP(B4,'Girls Rosters'!$P$2:$T$151,4,FALSE)="","",VLOOKUP(B4,'Girls Rosters'!$P$2:$T$151,4,FALSE))))</f>
        <v>Plainfield MS</v>
      </c>
      <c r="E4" t="str">
        <f>IF(B4="","",IF(COUNTA('Girls Rosters'!$S$2:$S$151)=0,"",IF(VLOOKUP(B4,'Girls Rosters'!$P$2:$T$151,3,FALSE)="","",VLOOKUP(B4,'Girls Rosters'!$P$2:$T$151,3,FALSE))))</f>
        <v>Samantha Hayden</v>
      </c>
      <c r="F4" s="4" t="s">
        <v>122</v>
      </c>
      <c r="G4">
        <f>IF(B4="","",IF(COUNTIF($D$2:$D$151,D4)&lt;5,"",IF(COUNTIF($D$2:D4,D4)&gt;7,"",MAX($G$2:G3)+1)))</f>
        <v>3</v>
      </c>
    </row>
    <row r="5" spans="1:7" x14ac:dyDescent="0.25">
      <c r="A5" t="str">
        <f>IF(B5="","",IF(D5='Girls Rosters'!$B$2,COUNTIF($D$2:D5,'Girls Rosters'!$B$2)&amp;D5,IF(D5='Girls Rosters'!$G$2,COUNTIF($D$2:D5,'Girls Rosters'!$G$2)&amp;D5,COUNTIF($D$2:D5,'Girls Rosters'!$L$2)&amp;D5)))</f>
        <v>2Greenwood MS</v>
      </c>
      <c r="B5">
        <f>IF(COUNT('Girls Rosters'!$P$2:$P$151)&gt;COUNT($B$2:B4),B4+1,"")</f>
        <v>4</v>
      </c>
      <c r="C5" t="str">
        <f>IF(B5="","",IF(COUNT('Girls Rosters'!$Q$2:$Q$151)=0,"",VLOOKUP(B5,'Girls Rosters'!$P$2:$T$151,2,FALSE)))</f>
        <v/>
      </c>
      <c r="D5" t="str">
        <f>IF(B5="","",IF(COUNTA('Girls Rosters'!$S$2:$S$151)=0,"",IF(VLOOKUP(B5,'Girls Rosters'!$P$2:$T$151,4,FALSE)="","",VLOOKUP(B5,'Girls Rosters'!$P$2:$T$151,4,FALSE))))</f>
        <v>Greenwood MS</v>
      </c>
      <c r="E5" t="str">
        <f>IF(B5="","",IF(COUNTA('Girls Rosters'!$S$2:$S$151)=0,"",IF(VLOOKUP(B5,'Girls Rosters'!$P$2:$T$151,3,FALSE)="","",VLOOKUP(B5,'Girls Rosters'!$P$2:$T$151,3,FALSE))))</f>
        <v>Maecee Terhune</v>
      </c>
      <c r="F5" s="4" t="s">
        <v>123</v>
      </c>
      <c r="G5">
        <f>IF(B5="","",IF(COUNTIF($D$2:$D$151,D5)&lt;5,"",IF(COUNTIF($D$2:D5,D5)&gt;7,"",MAX($G$2:G4)+1)))</f>
        <v>4</v>
      </c>
    </row>
    <row r="6" spans="1:7" x14ac:dyDescent="0.25">
      <c r="A6" t="str">
        <f>IF(B6="","",IF(D6='Girls Rosters'!$B$2,COUNTIF($D$2:D6,'Girls Rosters'!$B$2)&amp;D6,IF(D6='Girls Rosters'!$G$2,COUNTIF($D$2:D6,'Girls Rosters'!$G$2)&amp;D6,COUNTIF($D$2:D6,'Girls Rosters'!$L$2)&amp;D6)))</f>
        <v>3Plainfield MS</v>
      </c>
      <c r="B6">
        <f>IF(COUNT('Girls Rosters'!$P$2:$P$151)&gt;COUNT($B$2:B5),B5+1,"")</f>
        <v>5</v>
      </c>
      <c r="C6" t="str">
        <f>IF(B6="","",IF(COUNT('Girls Rosters'!$Q$2:$Q$151)=0,"",VLOOKUP(B6,'Girls Rosters'!$P$2:$T$151,2,FALSE)))</f>
        <v/>
      </c>
      <c r="D6" t="str">
        <f>IF(B6="","",IF(COUNTA('Girls Rosters'!$S$2:$S$151)=0,"",IF(VLOOKUP(B6,'Girls Rosters'!$P$2:$T$151,4,FALSE)="","",VLOOKUP(B6,'Girls Rosters'!$P$2:$T$151,4,FALSE))))</f>
        <v>Plainfield MS</v>
      </c>
      <c r="E6" t="str">
        <f>IF(B6="","",IF(COUNTA('Girls Rosters'!$S$2:$S$151)=0,"",IF(VLOOKUP(B6,'Girls Rosters'!$P$2:$T$151,3,FALSE)="","",VLOOKUP(B6,'Girls Rosters'!$P$2:$T$151,3,FALSE))))</f>
        <v>Olivia Burkmire</v>
      </c>
      <c r="F6" s="4" t="s">
        <v>124</v>
      </c>
      <c r="G6">
        <f>IF(B6="","",IF(COUNTIF($D$2:$D$151,D6)&lt;5,"",IF(COUNTIF($D$2:D6,D6)&gt;7,"",MAX($G$2:G5)+1)))</f>
        <v>5</v>
      </c>
    </row>
    <row r="7" spans="1:7" x14ac:dyDescent="0.25">
      <c r="A7" t="str">
        <f>IF(B7="","",IF(D7='Girls Rosters'!$B$2,COUNTIF($D$2:D7,'Girls Rosters'!$B$2)&amp;D7,IF(D7='Girls Rosters'!$G$2,COUNTIF($D$2:D7,'Girls Rosters'!$G$2)&amp;D7,COUNTIF($D$2:D7,'Girls Rosters'!$L$2)&amp;D7)))</f>
        <v>3Greenwood MS</v>
      </c>
      <c r="B7">
        <f>IF(COUNT('Girls Rosters'!$P$2:$P$151)&gt;COUNT($B$2:B6),B6+1,"")</f>
        <v>6</v>
      </c>
      <c r="C7" t="str">
        <f>IF(B7="","",IF(COUNT('Girls Rosters'!$Q$2:$Q$151)=0,"",VLOOKUP(B7,'Girls Rosters'!$P$2:$T$151,2,FALSE)))</f>
        <v/>
      </c>
      <c r="D7" t="str">
        <f>IF(B7="","",IF(COUNTA('Girls Rosters'!$S$2:$S$151)=0,"",IF(VLOOKUP(B7,'Girls Rosters'!$P$2:$T$151,4,FALSE)="","",VLOOKUP(B7,'Girls Rosters'!$P$2:$T$151,4,FALSE))))</f>
        <v>Greenwood MS</v>
      </c>
      <c r="E7" t="str">
        <f>IF(B7="","",IF(COUNTA('Girls Rosters'!$S$2:$S$151)=0,"",IF(VLOOKUP(B7,'Girls Rosters'!$P$2:$T$151,3,FALSE)="","",VLOOKUP(B7,'Girls Rosters'!$P$2:$T$151,3,FALSE))))</f>
        <v>Julia Arruda</v>
      </c>
      <c r="F7" s="4" t="s">
        <v>125</v>
      </c>
      <c r="G7">
        <f>IF(B7="","",IF(COUNTIF($D$2:$D$151,D7)&lt;5,"",IF(COUNTIF($D$2:D7,D7)&gt;7,"",MAX($G$2:G6)+1)))</f>
        <v>6</v>
      </c>
    </row>
    <row r="8" spans="1:7" x14ac:dyDescent="0.25">
      <c r="A8" t="str">
        <f>IF(B8="","",IF(D8='Girls Rosters'!$B$2,COUNTIF($D$2:D8,'Girls Rosters'!$B$2)&amp;D8,IF(D8='Girls Rosters'!$G$2,COUNTIF($D$2:D8,'Girls Rosters'!$G$2)&amp;D8,COUNTIF($D$2:D8,'Girls Rosters'!$L$2)&amp;D8)))</f>
        <v>4Plainfield MS</v>
      </c>
      <c r="B8">
        <f>IF(COUNT('Girls Rosters'!$P$2:$P$151)&gt;COUNT($B$2:B7),B7+1,"")</f>
        <v>7</v>
      </c>
      <c r="C8" t="str">
        <f>IF(B8="","",IF(COUNT('Girls Rosters'!$Q$2:$Q$151)=0,"",VLOOKUP(B8,'Girls Rosters'!$P$2:$T$151,2,FALSE)))</f>
        <v/>
      </c>
      <c r="D8" t="str">
        <f>IF(B8="","",IF(COUNTA('Girls Rosters'!$S$2:$S$151)=0,"",IF(VLOOKUP(B8,'Girls Rosters'!$P$2:$T$151,4,FALSE)="","",VLOOKUP(B8,'Girls Rosters'!$P$2:$T$151,4,FALSE))))</f>
        <v>Plainfield MS</v>
      </c>
      <c r="E8" t="str">
        <f>IF(B8="","",IF(COUNTA('Girls Rosters'!$S$2:$S$151)=0,"",IF(VLOOKUP(B8,'Girls Rosters'!$P$2:$T$151,3,FALSE)="","",VLOOKUP(B8,'Girls Rosters'!$P$2:$T$151,3,FALSE))))</f>
        <v>Lizzie Tomaszewski</v>
      </c>
      <c r="F8" s="4" t="s">
        <v>126</v>
      </c>
      <c r="G8">
        <f>IF(B8="","",IF(COUNTIF($D$2:$D$151,D8)&lt;5,"",IF(COUNTIF($D$2:D8,D8)&gt;7,"",MAX($G$2:G7)+1)))</f>
        <v>7</v>
      </c>
    </row>
    <row r="9" spans="1:7" x14ac:dyDescent="0.25">
      <c r="A9" t="str">
        <f>IF(B9="","",IF(D9='Girls Rosters'!$B$2,COUNTIF($D$2:D9,'Girls Rosters'!$B$2)&amp;D9,IF(D9='Girls Rosters'!$G$2,COUNTIF($D$2:D9,'Girls Rosters'!$G$2)&amp;D9,COUNTIF($D$2:D9,'Girls Rosters'!$L$2)&amp;D9)))</f>
        <v>5Plainfield MS</v>
      </c>
      <c r="B9">
        <f>IF(COUNT('Girls Rosters'!$P$2:$P$151)&gt;COUNT($B$2:B8),B8+1,"")</f>
        <v>8</v>
      </c>
      <c r="C9" t="str">
        <f>IF(B9="","",IF(COUNT('Girls Rosters'!$Q$2:$Q$151)=0,"",VLOOKUP(B9,'Girls Rosters'!$P$2:$T$151,2,FALSE)))</f>
        <v/>
      </c>
      <c r="D9" t="str">
        <f>IF(B9="","",IF(COUNTA('Girls Rosters'!$S$2:$S$151)=0,"",IF(VLOOKUP(B9,'Girls Rosters'!$P$2:$T$151,4,FALSE)="","",VLOOKUP(B9,'Girls Rosters'!$P$2:$T$151,4,FALSE))))</f>
        <v>Plainfield MS</v>
      </c>
      <c r="E9" t="str">
        <f>IF(B9="","",IF(COUNTA('Girls Rosters'!$S$2:$S$151)=0,"",IF(VLOOKUP(B9,'Girls Rosters'!$P$2:$T$151,3,FALSE)="","",VLOOKUP(B9,'Girls Rosters'!$P$2:$T$151,3,FALSE))))</f>
        <v>Sarah Moore</v>
      </c>
      <c r="F9" s="4" t="s">
        <v>127</v>
      </c>
      <c r="G9">
        <f>IF(B9="","",IF(COUNTIF($D$2:$D$151,D9)&lt;5,"",IF(COUNTIF($D$2:D9,D9)&gt;7,"",MAX($G$2:G8)+1)))</f>
        <v>8</v>
      </c>
    </row>
    <row r="10" spans="1:7" x14ac:dyDescent="0.25">
      <c r="A10" t="str">
        <f>IF(B10="","",IF(D10='Girls Rosters'!$B$2,COUNTIF($D$2:D10,'Girls Rosters'!$B$2)&amp;D10,IF(D10='Girls Rosters'!$G$2,COUNTIF($D$2:D10,'Girls Rosters'!$G$2)&amp;D10,COUNTIF($D$2:D10,'Girls Rosters'!$L$2)&amp;D10)))</f>
        <v>4Greenwood MS</v>
      </c>
      <c r="B10">
        <f>IF(COUNT('Girls Rosters'!$P$2:$P$151)&gt;COUNT($B$2:B9),B9+1,"")</f>
        <v>9</v>
      </c>
      <c r="C10" t="str">
        <f>IF(B10="","",IF(COUNT('Girls Rosters'!$Q$2:$Q$151)=0,"",VLOOKUP(B10,'Girls Rosters'!$P$2:$T$151,2,FALSE)))</f>
        <v/>
      </c>
      <c r="D10" t="str">
        <f>IF(B10="","",IF(COUNTA('Girls Rosters'!$S$2:$S$151)=0,"",IF(VLOOKUP(B10,'Girls Rosters'!$P$2:$T$151,4,FALSE)="","",VLOOKUP(B10,'Girls Rosters'!$P$2:$T$151,4,FALSE))))</f>
        <v>Greenwood MS</v>
      </c>
      <c r="E10" t="str">
        <f>IF(B10="","",IF(COUNTA('Girls Rosters'!$S$2:$S$151)=0,"",IF(VLOOKUP(B10,'Girls Rosters'!$P$2:$T$151,3,FALSE)="","",VLOOKUP(B10,'Girls Rosters'!$P$2:$T$151,3,FALSE))))</f>
        <v>Jasmine Heiney</v>
      </c>
      <c r="F10" s="4" t="s">
        <v>128</v>
      </c>
      <c r="G10">
        <f>IF(B10="","",IF(COUNTIF($D$2:$D$151,D10)&lt;5,"",IF(COUNTIF($D$2:D10,D10)&gt;7,"",MAX($G$2:G9)+1)))</f>
        <v>9</v>
      </c>
    </row>
    <row r="11" spans="1:7" x14ac:dyDescent="0.25">
      <c r="A11" t="str">
        <f>IF(B11="","",IF(D11='Girls Rosters'!$B$2,COUNTIF($D$2:D11,'Girls Rosters'!$B$2)&amp;D11,IF(D11='Girls Rosters'!$G$2,COUNTIF($D$2:D11,'Girls Rosters'!$G$2)&amp;D11,COUNTIF($D$2:D11,'Girls Rosters'!$L$2)&amp;D11)))</f>
        <v>5Greenwood MS</v>
      </c>
      <c r="B11">
        <f>IF(COUNT('Girls Rosters'!$P$2:$P$151)&gt;COUNT($B$2:B10),B10+1,"")</f>
        <v>10</v>
      </c>
      <c r="C11" t="str">
        <f>IF(B11="","",IF(COUNT('Girls Rosters'!$Q$2:$Q$151)=0,"",VLOOKUP(B11,'Girls Rosters'!$P$2:$T$151,2,FALSE)))</f>
        <v/>
      </c>
      <c r="D11" t="str">
        <f>IF(B11="","",IF(COUNTA('Girls Rosters'!$S$2:$S$151)=0,"",IF(VLOOKUP(B11,'Girls Rosters'!$P$2:$T$151,4,FALSE)="","",VLOOKUP(B11,'Girls Rosters'!$P$2:$T$151,4,FALSE))))</f>
        <v>Greenwood MS</v>
      </c>
      <c r="E11" t="str">
        <f>IF(B11="","",IF(COUNTA('Girls Rosters'!$S$2:$S$151)=0,"",IF(VLOOKUP(B11,'Girls Rosters'!$P$2:$T$151,3,FALSE)="","",VLOOKUP(B11,'Girls Rosters'!$P$2:$T$151,3,FALSE))))</f>
        <v>Ava Leininger</v>
      </c>
      <c r="F11" s="4" t="s">
        <v>129</v>
      </c>
      <c r="G11">
        <f>IF(B11="","",IF(COUNTIF($D$2:$D$151,D11)&lt;5,"",IF(COUNTIF($D$2:D11,D11)&gt;7,"",MAX($G$2:G10)+1)))</f>
        <v>10</v>
      </c>
    </row>
    <row r="12" spans="1:7" x14ac:dyDescent="0.25">
      <c r="A12" t="str">
        <f>IF(B12="","",IF(D12='Girls Rosters'!$B$2,COUNTIF($D$2:D12,'Girls Rosters'!$B$2)&amp;D12,IF(D12='Girls Rosters'!$G$2,COUNTIF($D$2:D12,'Girls Rosters'!$G$2)&amp;D12,COUNTIF($D$2:D12,'Girls Rosters'!$L$2)&amp;D12)))</f>
        <v>6Plainfield MS</v>
      </c>
      <c r="B12">
        <f>IF(COUNT('Girls Rosters'!$P$2:$P$151)&gt;COUNT($B$2:B11),B11+1,"")</f>
        <v>11</v>
      </c>
      <c r="C12" t="str">
        <f>IF(B12="","",IF(COUNT('Girls Rosters'!$Q$2:$Q$151)=0,"",VLOOKUP(B12,'Girls Rosters'!$P$2:$T$151,2,FALSE)))</f>
        <v/>
      </c>
      <c r="D12" t="str">
        <f>IF(B12="","",IF(COUNTA('Girls Rosters'!$S$2:$S$151)=0,"",IF(VLOOKUP(B12,'Girls Rosters'!$P$2:$T$151,4,FALSE)="","",VLOOKUP(B12,'Girls Rosters'!$P$2:$T$151,4,FALSE))))</f>
        <v>Plainfield MS</v>
      </c>
      <c r="E12" t="str">
        <f>IF(B12="","",IF(COUNTA('Girls Rosters'!$S$2:$S$151)=0,"",IF(VLOOKUP(B12,'Girls Rosters'!$P$2:$T$151,3,FALSE)="","",VLOOKUP(B12,'Girls Rosters'!$P$2:$T$151,3,FALSE))))</f>
        <v>Kaylee Stagner</v>
      </c>
      <c r="F12" s="4" t="s">
        <v>130</v>
      </c>
      <c r="G12">
        <f>IF(B12="","",IF(COUNTIF($D$2:$D$151,D12)&lt;5,"",IF(COUNTIF($D$2:D12,D12)&gt;7,"",MAX($G$2:G11)+1)))</f>
        <v>11</v>
      </c>
    </row>
    <row r="13" spans="1:7" x14ac:dyDescent="0.25">
      <c r="A13" t="str">
        <f>IF(B13="","",IF(D13='Girls Rosters'!$B$2,COUNTIF($D$2:D13,'Girls Rosters'!$B$2)&amp;D13,IF(D13='Girls Rosters'!$G$2,COUNTIF($D$2:D13,'Girls Rosters'!$G$2)&amp;D13,COUNTIF($D$2:D13,'Girls Rosters'!$L$2)&amp;D13)))</f>
        <v>7Plainfield MS</v>
      </c>
      <c r="B13">
        <f>IF(COUNT('Girls Rosters'!$P$2:$P$151)&gt;COUNT($B$2:B12),B12+1,"")</f>
        <v>12</v>
      </c>
      <c r="C13" t="str">
        <f>IF(B13="","",IF(COUNT('Girls Rosters'!$Q$2:$Q$151)=0,"",VLOOKUP(B13,'Girls Rosters'!$P$2:$T$151,2,FALSE)))</f>
        <v/>
      </c>
      <c r="D13" t="str">
        <f>IF(B13="","",IF(COUNTA('Girls Rosters'!$S$2:$S$151)=0,"",IF(VLOOKUP(B13,'Girls Rosters'!$P$2:$T$151,4,FALSE)="","",VLOOKUP(B13,'Girls Rosters'!$P$2:$T$151,4,FALSE))))</f>
        <v>Plainfield MS</v>
      </c>
      <c r="E13" t="str">
        <f>IF(B13="","",IF(COUNTA('Girls Rosters'!$S$2:$S$151)=0,"",IF(VLOOKUP(B13,'Girls Rosters'!$P$2:$T$151,3,FALSE)="","",VLOOKUP(B13,'Girls Rosters'!$P$2:$T$151,3,FALSE))))</f>
        <v>Anna Buckner</v>
      </c>
      <c r="F13" s="4" t="s">
        <v>131</v>
      </c>
      <c r="G13">
        <f>IF(B13="","",IF(COUNTIF($D$2:$D$151,D13)&lt;5,"",IF(COUNTIF($D$2:D13,D13)&gt;7,"",MAX($G$2:G12)+1)))</f>
        <v>12</v>
      </c>
    </row>
    <row r="14" spans="1:7" x14ac:dyDescent="0.25">
      <c r="A14" t="str">
        <f>IF(B14="","",IF(D14='Girls Rosters'!$B$2,COUNTIF($D$2:D14,'Girls Rosters'!$B$2)&amp;D14,IF(D14='Girls Rosters'!$G$2,COUNTIF($D$2:D14,'Girls Rosters'!$G$2)&amp;D14,COUNTIF($D$2:D14,'Girls Rosters'!$L$2)&amp;D14)))</f>
        <v>8Plainfield MS</v>
      </c>
      <c r="B14">
        <f>IF(COUNT('Girls Rosters'!$P$2:$P$151)&gt;COUNT($B$2:B13),B13+1,"")</f>
        <v>13</v>
      </c>
      <c r="C14" t="str">
        <f>IF(B14="","",IF(COUNT('Girls Rosters'!$Q$2:$Q$151)=0,"",VLOOKUP(B14,'Girls Rosters'!$P$2:$T$151,2,FALSE)))</f>
        <v/>
      </c>
      <c r="D14" t="str">
        <f>IF(B14="","",IF(COUNTA('Girls Rosters'!$S$2:$S$151)=0,"",IF(VLOOKUP(B14,'Girls Rosters'!$P$2:$T$151,4,FALSE)="","",VLOOKUP(B14,'Girls Rosters'!$P$2:$T$151,4,FALSE))))</f>
        <v>Plainfield MS</v>
      </c>
      <c r="E14" t="str">
        <f>IF(B14="","",IF(COUNTA('Girls Rosters'!$S$2:$S$151)=0,"",IF(VLOOKUP(B14,'Girls Rosters'!$P$2:$T$151,3,FALSE)="","",VLOOKUP(B14,'Girls Rosters'!$P$2:$T$151,3,FALSE))))</f>
        <v>Araya Smith</v>
      </c>
      <c r="F14" s="4" t="s">
        <v>132</v>
      </c>
      <c r="G14" t="str">
        <f>IF(B14="","",IF(COUNTIF($D$2:$D$151,D14)&lt;5,"",IF(COUNTIF($D$2:D14,D14)&gt;7,"",MAX($G$2:G13)+1)))</f>
        <v/>
      </c>
    </row>
    <row r="15" spans="1:7" x14ac:dyDescent="0.25">
      <c r="A15" t="str">
        <f>IF(B15="","",IF(D15='Girls Rosters'!$B$2,COUNTIF($D$2:D15,'Girls Rosters'!$B$2)&amp;D15,IF(D15='Girls Rosters'!$G$2,COUNTIF($D$2:D15,'Girls Rosters'!$G$2)&amp;D15,COUNTIF($D$2:D15,'Girls Rosters'!$L$2)&amp;D15)))</f>
        <v>9Plainfield MS</v>
      </c>
      <c r="B15">
        <f>IF(COUNT('Girls Rosters'!$P$2:$P$151)&gt;COUNT($B$2:B14),B14+1,"")</f>
        <v>14</v>
      </c>
      <c r="C15" t="str">
        <f>IF(B15="","",IF(COUNT('Girls Rosters'!$Q$2:$Q$151)=0,"",VLOOKUP(B15,'Girls Rosters'!$P$2:$T$151,2,FALSE)))</f>
        <v/>
      </c>
      <c r="D15" t="str">
        <f>IF(B15="","",IF(COUNTA('Girls Rosters'!$S$2:$S$151)=0,"",IF(VLOOKUP(B15,'Girls Rosters'!$P$2:$T$151,4,FALSE)="","",VLOOKUP(B15,'Girls Rosters'!$P$2:$T$151,4,FALSE))))</f>
        <v>Plainfield MS</v>
      </c>
      <c r="E15" t="str">
        <f>IF(B15="","",IF(COUNTA('Girls Rosters'!$S$2:$S$151)=0,"",IF(VLOOKUP(B15,'Girls Rosters'!$P$2:$T$151,3,FALSE)="","",VLOOKUP(B15,'Girls Rosters'!$P$2:$T$151,3,FALSE))))</f>
        <v>Elizabeth Angle</v>
      </c>
      <c r="F15" s="4" t="s">
        <v>133</v>
      </c>
      <c r="G15" t="str">
        <f>IF(B15="","",IF(COUNTIF($D$2:$D$151,D15)&lt;5,"",IF(COUNTIF($D$2:D15,D15)&gt;7,"",MAX($G$2:G14)+1)))</f>
        <v/>
      </c>
    </row>
    <row r="16" spans="1:7" x14ac:dyDescent="0.25">
      <c r="A16" t="str">
        <f>IF(B16="","",IF(D16='Girls Rosters'!$B$2,COUNTIF($D$2:D16,'Girls Rosters'!$B$2)&amp;D16,IF(D16='Girls Rosters'!$G$2,COUNTIF($D$2:D16,'Girls Rosters'!$G$2)&amp;D16,COUNTIF($D$2:D16,'Girls Rosters'!$L$2)&amp;D16)))</f>
        <v>10Plainfield MS</v>
      </c>
      <c r="B16">
        <f>IF(COUNT('Girls Rosters'!$P$2:$P$151)&gt;COUNT($B$2:B15),B15+1,"")</f>
        <v>15</v>
      </c>
      <c r="C16" t="str">
        <f>IF(B16="","",IF(COUNT('Girls Rosters'!$Q$2:$Q$151)=0,"",VLOOKUP(B16,'Girls Rosters'!$P$2:$T$151,2,FALSE)))</f>
        <v/>
      </c>
      <c r="D16" t="str">
        <f>IF(B16="","",IF(COUNTA('Girls Rosters'!$S$2:$S$151)=0,"",IF(VLOOKUP(B16,'Girls Rosters'!$P$2:$T$151,4,FALSE)="","",VLOOKUP(B16,'Girls Rosters'!$P$2:$T$151,4,FALSE))))</f>
        <v>Plainfield MS</v>
      </c>
      <c r="E16" t="str">
        <f>IF(B16="","",IF(COUNTA('Girls Rosters'!$S$2:$S$151)=0,"",IF(VLOOKUP(B16,'Girls Rosters'!$P$2:$T$151,3,FALSE)="","",VLOOKUP(B16,'Girls Rosters'!$P$2:$T$151,3,FALSE))))</f>
        <v>Mackenzie VanBibber</v>
      </c>
      <c r="F16" s="4" t="s">
        <v>134</v>
      </c>
      <c r="G16" t="str">
        <f>IF(B16="","",IF(COUNTIF($D$2:$D$151,D16)&lt;5,"",IF(COUNTIF($D$2:D16,D16)&gt;7,"",MAX($G$2:G15)+1)))</f>
        <v/>
      </c>
    </row>
    <row r="17" spans="1:7" x14ac:dyDescent="0.25">
      <c r="A17" t="str">
        <f>IF(B17="","",IF(D17='Girls Rosters'!$B$2,COUNTIF($D$2:D17,'Girls Rosters'!$B$2)&amp;D17,IF(D17='Girls Rosters'!$G$2,COUNTIF($D$2:D17,'Girls Rosters'!$G$2)&amp;D17,COUNTIF($D$2:D17,'Girls Rosters'!$L$2)&amp;D17)))</f>
        <v>6Greenwood MS</v>
      </c>
      <c r="B17">
        <f>IF(COUNT('Girls Rosters'!$P$2:$P$151)&gt;COUNT($B$2:B16),B16+1,"")</f>
        <v>16</v>
      </c>
      <c r="C17" t="str">
        <f>IF(B17="","",IF(COUNT('Girls Rosters'!$Q$2:$Q$151)=0,"",VLOOKUP(B17,'Girls Rosters'!$P$2:$T$151,2,FALSE)))</f>
        <v/>
      </c>
      <c r="D17" t="str">
        <f>IF(B17="","",IF(COUNTA('Girls Rosters'!$S$2:$S$151)=0,"",IF(VLOOKUP(B17,'Girls Rosters'!$P$2:$T$151,4,FALSE)="","",VLOOKUP(B17,'Girls Rosters'!$P$2:$T$151,4,FALSE))))</f>
        <v>Greenwood MS</v>
      </c>
      <c r="E17" t="str">
        <f>IF(B17="","",IF(COUNTA('Girls Rosters'!$S$2:$S$151)=0,"",IF(VLOOKUP(B17,'Girls Rosters'!$P$2:$T$151,3,FALSE)="","",VLOOKUP(B17,'Girls Rosters'!$P$2:$T$151,3,FALSE))))</f>
        <v>Zoe Ramey</v>
      </c>
      <c r="F17" s="4" t="s">
        <v>135</v>
      </c>
      <c r="G17">
        <f>IF(B17="","",IF(COUNTIF($D$2:$D$151,D17)&lt;5,"",IF(COUNTIF($D$2:D17,D17)&gt;7,"",MAX($G$2:G16)+1)))</f>
        <v>13</v>
      </c>
    </row>
    <row r="18" spans="1:7" x14ac:dyDescent="0.25">
      <c r="A18" t="str">
        <f>IF(B18="","",IF(D18='Girls Rosters'!$B$2,COUNTIF($D$2:D18,'Girls Rosters'!$B$2)&amp;D18,IF(D18='Girls Rosters'!$G$2,COUNTIF($D$2:D18,'Girls Rosters'!$G$2)&amp;D18,COUNTIF($D$2:D18,'Girls Rosters'!$L$2)&amp;D18)))</f>
        <v>11Plainfield MS</v>
      </c>
      <c r="B18">
        <f>IF(COUNT('Girls Rosters'!$P$2:$P$151)&gt;COUNT($B$2:B17),B17+1,"")</f>
        <v>17</v>
      </c>
      <c r="C18" t="str">
        <f>IF(B18="","",IF(COUNT('Girls Rosters'!$Q$2:$Q$151)=0,"",VLOOKUP(B18,'Girls Rosters'!$P$2:$T$151,2,FALSE)))</f>
        <v/>
      </c>
      <c r="D18" t="str">
        <f>IF(B18="","",IF(COUNTA('Girls Rosters'!$S$2:$S$151)=0,"",IF(VLOOKUP(B18,'Girls Rosters'!$P$2:$T$151,4,FALSE)="","",VLOOKUP(B18,'Girls Rosters'!$P$2:$T$151,4,FALSE))))</f>
        <v>Plainfield MS</v>
      </c>
      <c r="E18" t="str">
        <f>IF(B18="","",IF(COUNTA('Girls Rosters'!$S$2:$S$151)=0,"",IF(VLOOKUP(B18,'Girls Rosters'!$P$2:$T$151,3,FALSE)="","",VLOOKUP(B18,'Girls Rosters'!$P$2:$T$151,3,FALSE))))</f>
        <v>Haley Honey</v>
      </c>
      <c r="F18" s="4" t="s">
        <v>136</v>
      </c>
      <c r="G18" t="str">
        <f>IF(B18="","",IF(COUNTIF($D$2:$D$151,D18)&lt;5,"",IF(COUNTIF($D$2:D18,D18)&gt;7,"",MAX($G$2:G17)+1)))</f>
        <v/>
      </c>
    </row>
    <row r="19" spans="1:7" x14ac:dyDescent="0.25">
      <c r="A19" t="str">
        <f>IF(B19="","",IF(D19='Girls Rosters'!$B$2,COUNTIF($D$2:D19,'Girls Rosters'!$B$2)&amp;D19,IF(D19='Girls Rosters'!$G$2,COUNTIF($D$2:D19,'Girls Rosters'!$G$2)&amp;D19,COUNTIF($D$2:D19,'Girls Rosters'!$L$2)&amp;D19)))</f>
        <v>7Greenwood MS</v>
      </c>
      <c r="B19">
        <f>IF(COUNT('Girls Rosters'!$P$2:$P$151)&gt;COUNT($B$2:B18),B18+1,"")</f>
        <v>18</v>
      </c>
      <c r="C19" t="str">
        <f>IF(B19="","",IF(COUNT('Girls Rosters'!$Q$2:$Q$151)=0,"",VLOOKUP(B19,'Girls Rosters'!$P$2:$T$151,2,FALSE)))</f>
        <v/>
      </c>
      <c r="D19" t="str">
        <f>IF(B19="","",IF(COUNTA('Girls Rosters'!$S$2:$S$151)=0,"",IF(VLOOKUP(B19,'Girls Rosters'!$P$2:$T$151,4,FALSE)="","",VLOOKUP(B19,'Girls Rosters'!$P$2:$T$151,4,FALSE))))</f>
        <v>Greenwood MS</v>
      </c>
      <c r="E19" t="str">
        <f>IF(B19="","",IF(COUNTA('Girls Rosters'!$S$2:$S$151)=0,"",IF(VLOOKUP(B19,'Girls Rosters'!$P$2:$T$151,3,FALSE)="","",VLOOKUP(B19,'Girls Rosters'!$P$2:$T$151,3,FALSE))))</f>
        <v>Addy Brooks</v>
      </c>
      <c r="F19" s="4" t="s">
        <v>137</v>
      </c>
      <c r="G19">
        <f>IF(B19="","",IF(COUNTIF($D$2:$D$151,D19)&lt;5,"",IF(COUNTIF($D$2:D19,D19)&gt;7,"",MAX($G$2:G18)+1)))</f>
        <v>14</v>
      </c>
    </row>
    <row r="20" spans="1:7" x14ac:dyDescent="0.25">
      <c r="A20" t="str">
        <f>IF(B20="","",IF(D20='Girls Rosters'!$B$2,COUNTIF($D$2:D20,'Girls Rosters'!$B$2)&amp;D20,IF(D20='Girls Rosters'!$G$2,COUNTIF($D$2:D20,'Girls Rosters'!$G$2)&amp;D20,COUNTIF($D$2:D20,'Girls Rosters'!$L$2)&amp;D20)))</f>
        <v>12Plainfield MS</v>
      </c>
      <c r="B20">
        <f>IF(COUNT('Girls Rosters'!$P$2:$P$151)&gt;COUNT($B$2:B19),B19+1,"")</f>
        <v>19</v>
      </c>
      <c r="C20" t="str">
        <f>IF(B20="","",IF(COUNT('Girls Rosters'!$Q$2:$Q$151)=0,"",VLOOKUP(B20,'Girls Rosters'!$P$2:$T$151,2,FALSE)))</f>
        <v/>
      </c>
      <c r="D20" t="str">
        <f>IF(B20="","",IF(COUNTA('Girls Rosters'!$S$2:$S$151)=0,"",IF(VLOOKUP(B20,'Girls Rosters'!$P$2:$T$151,4,FALSE)="","",VLOOKUP(B20,'Girls Rosters'!$P$2:$T$151,4,FALSE))))</f>
        <v>Plainfield MS</v>
      </c>
      <c r="E20" t="str">
        <f>IF(B20="","",IF(COUNTA('Girls Rosters'!$S$2:$S$151)=0,"",IF(VLOOKUP(B20,'Girls Rosters'!$P$2:$T$151,3,FALSE)="","",VLOOKUP(B20,'Girls Rosters'!$P$2:$T$151,3,FALSE))))</f>
        <v>Ashlyn White</v>
      </c>
      <c r="F20" s="4" t="s">
        <v>138</v>
      </c>
      <c r="G20" t="str">
        <f>IF(B20="","",IF(COUNTIF($D$2:$D$151,D20)&lt;5,"",IF(COUNTIF($D$2:D20,D20)&gt;7,"",MAX($G$2:G19)+1)))</f>
        <v/>
      </c>
    </row>
    <row r="21" spans="1:7" x14ac:dyDescent="0.25">
      <c r="A21" t="str">
        <f>IF(B21="","",IF(D21='Girls Rosters'!$B$2,COUNTIF($D$2:D21,'Girls Rosters'!$B$2)&amp;D21,IF(D21='Girls Rosters'!$G$2,COUNTIF($D$2:D21,'Girls Rosters'!$G$2)&amp;D21,COUNTIF($D$2:D21,'Girls Rosters'!$L$2)&amp;D21)))</f>
        <v>13Plainfield MS</v>
      </c>
      <c r="B21">
        <f>IF(COUNT('Girls Rosters'!$P$2:$P$151)&gt;COUNT($B$2:B20),B20+1,"")</f>
        <v>20</v>
      </c>
      <c r="C21" t="str">
        <f>IF(B21="","",IF(COUNT('Girls Rosters'!$Q$2:$Q$151)=0,"",VLOOKUP(B21,'Girls Rosters'!$P$2:$T$151,2,FALSE)))</f>
        <v/>
      </c>
      <c r="D21" t="str">
        <f>IF(B21="","",IF(COUNTA('Girls Rosters'!$S$2:$S$151)=0,"",IF(VLOOKUP(B21,'Girls Rosters'!$P$2:$T$151,4,FALSE)="","",VLOOKUP(B21,'Girls Rosters'!$P$2:$T$151,4,FALSE))))</f>
        <v>Plainfield MS</v>
      </c>
      <c r="E21" t="str">
        <f>IF(B21="","",IF(COUNTA('Girls Rosters'!$S$2:$S$151)=0,"",IF(VLOOKUP(B21,'Girls Rosters'!$P$2:$T$151,3,FALSE)="","",VLOOKUP(B21,'Girls Rosters'!$P$2:$T$151,3,FALSE))))</f>
        <v>Lindsay Duffer</v>
      </c>
      <c r="F21" s="4" t="s">
        <v>139</v>
      </c>
      <c r="G21" t="str">
        <f>IF(B21="","",IF(COUNTIF($D$2:$D$151,D21)&lt;5,"",IF(COUNTIF($D$2:D21,D21)&gt;7,"",MAX($G$2:G20)+1)))</f>
        <v/>
      </c>
    </row>
    <row r="22" spans="1:7" x14ac:dyDescent="0.25">
      <c r="A22" t="str">
        <f>IF(B22="","",IF(D22='Girls Rosters'!$B$2,COUNTIF($D$2:D22,'Girls Rosters'!$B$2)&amp;D22,IF(D22='Girls Rosters'!$G$2,COUNTIF($D$2:D22,'Girls Rosters'!$G$2)&amp;D22,COUNTIF($D$2:D22,'Girls Rosters'!$L$2)&amp;D22)))</f>
        <v>14Plainfield MS</v>
      </c>
      <c r="B22">
        <f>IF(COUNT('Girls Rosters'!$P$2:$P$151)&gt;COUNT($B$2:B21),B21+1,"")</f>
        <v>21</v>
      </c>
      <c r="C22" t="str">
        <f>IF(B22="","",IF(COUNT('Girls Rosters'!$Q$2:$Q$151)=0,"",VLOOKUP(B22,'Girls Rosters'!$P$2:$T$151,2,FALSE)))</f>
        <v/>
      </c>
      <c r="D22" t="str">
        <f>IF(B22="","",IF(COUNTA('Girls Rosters'!$S$2:$S$151)=0,"",IF(VLOOKUP(B22,'Girls Rosters'!$P$2:$T$151,4,FALSE)="","",VLOOKUP(B22,'Girls Rosters'!$P$2:$T$151,4,FALSE))))</f>
        <v>Plainfield MS</v>
      </c>
      <c r="E22" t="str">
        <f>IF(B22="","",IF(COUNTA('Girls Rosters'!$S$2:$S$151)=0,"",IF(VLOOKUP(B22,'Girls Rosters'!$P$2:$T$151,3,FALSE)="","",VLOOKUP(B22,'Girls Rosters'!$P$2:$T$151,3,FALSE))))</f>
        <v>Rylee Good</v>
      </c>
      <c r="F22" s="4" t="s">
        <v>140</v>
      </c>
      <c r="G22" t="str">
        <f>IF(B22="","",IF(COUNTIF($D$2:$D$151,D22)&lt;5,"",IF(COUNTIF($D$2:D22,D22)&gt;7,"",MAX($G$2:G21)+1)))</f>
        <v/>
      </c>
    </row>
    <row r="23" spans="1:7" x14ac:dyDescent="0.25">
      <c r="A23" t="str">
        <f>IF(B23="","",IF(D23='Girls Rosters'!$B$2,COUNTIF($D$2:D23,'Girls Rosters'!$B$2)&amp;D23,IF(D23='Girls Rosters'!$G$2,COUNTIF($D$2:D23,'Girls Rosters'!$G$2)&amp;D23,COUNTIF($D$2:D23,'Girls Rosters'!$L$2)&amp;D23)))</f>
        <v>8Greenwood MS</v>
      </c>
      <c r="B23">
        <f>IF(COUNT('Girls Rosters'!$P$2:$P$151)&gt;COUNT($B$2:B22),B22+1,"")</f>
        <v>22</v>
      </c>
      <c r="C23" t="str">
        <f>IF(B23="","",IF(COUNT('Girls Rosters'!$Q$2:$Q$151)=0,"",VLOOKUP(B23,'Girls Rosters'!$P$2:$T$151,2,FALSE)))</f>
        <v/>
      </c>
      <c r="D23" t="str">
        <f>IF(B23="","",IF(COUNTA('Girls Rosters'!$S$2:$S$151)=0,"",IF(VLOOKUP(B23,'Girls Rosters'!$P$2:$T$151,4,FALSE)="","",VLOOKUP(B23,'Girls Rosters'!$P$2:$T$151,4,FALSE))))</f>
        <v>Greenwood MS</v>
      </c>
      <c r="E23" t="str">
        <f>IF(B23="","",IF(COUNTA('Girls Rosters'!$S$2:$S$151)=0,"",IF(VLOOKUP(B23,'Girls Rosters'!$P$2:$T$151,3,FALSE)="","",VLOOKUP(B23,'Girls Rosters'!$P$2:$T$151,3,FALSE))))</f>
        <v>Ali Glidden</v>
      </c>
      <c r="F23" s="4" t="s">
        <v>141</v>
      </c>
      <c r="G23" t="str">
        <f>IF(B23="","",IF(COUNTIF($D$2:$D$151,D23)&lt;5,"",IF(COUNTIF($D$2:D23,D23)&gt;7,"",MAX($G$2:G22)+1)))</f>
        <v/>
      </c>
    </row>
    <row r="24" spans="1:7" x14ac:dyDescent="0.25">
      <c r="A24" t="str">
        <f>IF(B24="","",IF(D24='Girls Rosters'!$B$2,COUNTIF($D$2:D24,'Girls Rosters'!$B$2)&amp;D24,IF(D24='Girls Rosters'!$G$2,COUNTIF($D$2:D24,'Girls Rosters'!$G$2)&amp;D24,COUNTIF($D$2:D24,'Girls Rosters'!$L$2)&amp;D24)))</f>
        <v>9Greenwood MS</v>
      </c>
      <c r="B24">
        <f>IF(COUNT('Girls Rosters'!$P$2:$P$151)&gt;COUNT($B$2:B23),B23+1,"")</f>
        <v>23</v>
      </c>
      <c r="C24" t="str">
        <f>IF(B24="","",IF(COUNT('Girls Rosters'!$Q$2:$Q$151)=0,"",VLOOKUP(B24,'Girls Rosters'!$P$2:$T$151,2,FALSE)))</f>
        <v/>
      </c>
      <c r="D24" t="str">
        <f>IF(B24="","",IF(COUNTA('Girls Rosters'!$S$2:$S$151)=0,"",IF(VLOOKUP(B24,'Girls Rosters'!$P$2:$T$151,4,FALSE)="","",VLOOKUP(B24,'Girls Rosters'!$P$2:$T$151,4,FALSE))))</f>
        <v>Greenwood MS</v>
      </c>
      <c r="E24" t="str">
        <f>IF(B24="","",IF(COUNTA('Girls Rosters'!$S$2:$S$151)=0,"",IF(VLOOKUP(B24,'Girls Rosters'!$P$2:$T$151,3,FALSE)="","",VLOOKUP(B24,'Girls Rosters'!$P$2:$T$151,3,FALSE))))</f>
        <v>Alex Uebersetzig</v>
      </c>
      <c r="F24" s="4" t="s">
        <v>142</v>
      </c>
      <c r="G24" t="str">
        <f>IF(B24="","",IF(COUNTIF($D$2:$D$151,D24)&lt;5,"",IF(COUNTIF($D$2:D24,D24)&gt;7,"",MAX($G$2:G23)+1)))</f>
        <v/>
      </c>
    </row>
    <row r="25" spans="1:7" x14ac:dyDescent="0.25">
      <c r="A25" t="str">
        <f>IF(B25="","",IF(D25='Girls Rosters'!$B$2,COUNTIF($D$2:D25,'Girls Rosters'!$B$2)&amp;D25,IF(D25='Girls Rosters'!$G$2,COUNTIF($D$2:D25,'Girls Rosters'!$G$2)&amp;D25,COUNTIF($D$2:D25,'Girls Rosters'!$L$2)&amp;D25)))</f>
        <v>15Plainfield MS</v>
      </c>
      <c r="B25">
        <f>IF(COUNT('Girls Rosters'!$P$2:$P$151)&gt;COUNT($B$2:B24),B24+1,"")</f>
        <v>24</v>
      </c>
      <c r="C25" t="str">
        <f>IF(B25="","",IF(COUNT('Girls Rosters'!$Q$2:$Q$151)=0,"",VLOOKUP(B25,'Girls Rosters'!$P$2:$T$151,2,FALSE)))</f>
        <v/>
      </c>
      <c r="D25" t="str">
        <f>IF(B25="","",IF(COUNTA('Girls Rosters'!$S$2:$S$151)=0,"",IF(VLOOKUP(B25,'Girls Rosters'!$P$2:$T$151,4,FALSE)="","",VLOOKUP(B25,'Girls Rosters'!$P$2:$T$151,4,FALSE))))</f>
        <v>Plainfield MS</v>
      </c>
      <c r="E25" t="str">
        <f>IF(B25="","",IF(COUNTA('Girls Rosters'!$S$2:$S$151)=0,"",IF(VLOOKUP(B25,'Girls Rosters'!$P$2:$T$151,3,FALSE)="","",VLOOKUP(B25,'Girls Rosters'!$P$2:$T$151,3,FALSE))))</f>
        <v>Desiree Alexander</v>
      </c>
      <c r="F25" s="4" t="s">
        <v>143</v>
      </c>
      <c r="G25" t="str">
        <f>IF(B25="","",IF(COUNTIF($D$2:$D$151,D25)&lt;5,"",IF(COUNTIF($D$2:D25,D25)&gt;7,"",MAX($G$2:G24)+1)))</f>
        <v/>
      </c>
    </row>
    <row r="26" spans="1:7" x14ac:dyDescent="0.25">
      <c r="A26" t="str">
        <f>IF(B26="","",IF(D26='Girls Rosters'!$B$2,COUNTIF($D$2:D26,'Girls Rosters'!$B$2)&amp;D26,IF(D26='Girls Rosters'!$G$2,COUNTIF($D$2:D26,'Girls Rosters'!$G$2)&amp;D26,COUNTIF($D$2:D26,'Girls Rosters'!$L$2)&amp;D26)))</f>
        <v>10Greenwood MS</v>
      </c>
      <c r="B26">
        <f>IF(COUNT('Girls Rosters'!$P$2:$P$151)&gt;COUNT($B$2:B25),B25+1,"")</f>
        <v>25</v>
      </c>
      <c r="C26" t="str">
        <f>IF(B26="","",IF(COUNT('Girls Rosters'!$Q$2:$Q$151)=0,"",VLOOKUP(B26,'Girls Rosters'!$P$2:$T$151,2,FALSE)))</f>
        <v/>
      </c>
      <c r="D26" t="str">
        <f>IF(B26="","",IF(COUNTA('Girls Rosters'!$S$2:$S$151)=0,"",IF(VLOOKUP(B26,'Girls Rosters'!$P$2:$T$151,4,FALSE)="","",VLOOKUP(B26,'Girls Rosters'!$P$2:$T$151,4,FALSE))))</f>
        <v>Greenwood MS</v>
      </c>
      <c r="E26" t="str">
        <f>IF(B26="","",IF(COUNTA('Girls Rosters'!$S$2:$S$151)=0,"",IF(VLOOKUP(B26,'Girls Rosters'!$P$2:$T$151,3,FALSE)="","",VLOOKUP(B26,'Girls Rosters'!$P$2:$T$151,3,FALSE))))</f>
        <v>Arianha Rodriguez</v>
      </c>
      <c r="F26" s="4" t="s">
        <v>144</v>
      </c>
      <c r="G26" t="str">
        <f>IF(B26="","",IF(COUNTIF($D$2:$D$151,D26)&lt;5,"",IF(COUNTIF($D$2:D26,D26)&gt;7,"",MAX($G$2:G25)+1)))</f>
        <v/>
      </c>
    </row>
    <row r="27" spans="1:7" x14ac:dyDescent="0.25">
      <c r="A27" t="str">
        <f>IF(B27="","",IF(D27='Girls Rosters'!$B$2,COUNTIF($D$2:D27,'Girls Rosters'!$B$2)&amp;D27,IF(D27='Girls Rosters'!$G$2,COUNTIF($D$2:D27,'Girls Rosters'!$G$2)&amp;D27,COUNTIF($D$2:D27,'Girls Rosters'!$L$2)&amp;D27)))</f>
        <v>11Greenwood MS</v>
      </c>
      <c r="B27">
        <f>IF(COUNT('Girls Rosters'!$P$2:$P$151)&gt;COUNT($B$2:B26),B26+1,"")</f>
        <v>26</v>
      </c>
      <c r="C27" t="str">
        <f>IF(B27="","",IF(COUNT('Girls Rosters'!$Q$2:$Q$151)=0,"",VLOOKUP(B27,'Girls Rosters'!$P$2:$T$151,2,FALSE)))</f>
        <v/>
      </c>
      <c r="D27" t="str">
        <f>IF(B27="","",IF(COUNTA('Girls Rosters'!$S$2:$S$151)=0,"",IF(VLOOKUP(B27,'Girls Rosters'!$P$2:$T$151,4,FALSE)="","",VLOOKUP(B27,'Girls Rosters'!$P$2:$T$151,4,FALSE))))</f>
        <v>Greenwood MS</v>
      </c>
      <c r="E27" t="str">
        <f>IF(B27="","",IF(COUNTA('Girls Rosters'!$S$2:$S$151)=0,"",IF(VLOOKUP(B27,'Girls Rosters'!$P$2:$T$151,3,FALSE)="","",VLOOKUP(B27,'Girls Rosters'!$P$2:$T$151,3,FALSE))))</f>
        <v>Mya Dant</v>
      </c>
      <c r="F27" s="4" t="s">
        <v>145</v>
      </c>
      <c r="G27" t="str">
        <f>IF(B27="","",IF(COUNTIF($D$2:$D$151,D27)&lt;5,"",IF(COUNTIF($D$2:D27,D27)&gt;7,"",MAX($G$2:G26)+1)))</f>
        <v/>
      </c>
    </row>
    <row r="28" spans="1:7" x14ac:dyDescent="0.25">
      <c r="A28" t="str">
        <f>IF(B28="","",IF(D28='Girls Rosters'!$B$2,COUNTIF($D$2:D28,'Girls Rosters'!$B$2)&amp;D28,IF(D28='Girls Rosters'!$G$2,COUNTIF($D$2:D28,'Girls Rosters'!$G$2)&amp;D28,COUNTIF($D$2:D28,'Girls Rosters'!$L$2)&amp;D28)))</f>
        <v>16Plainfield MS</v>
      </c>
      <c r="B28">
        <f>IF(COUNT('Girls Rosters'!$P$2:$P$151)&gt;COUNT($B$2:B27),B27+1,"")</f>
        <v>27</v>
      </c>
      <c r="C28" t="str">
        <f>IF(B28="","",IF(COUNT('Girls Rosters'!$Q$2:$Q$151)=0,"",VLOOKUP(B28,'Girls Rosters'!$P$2:$T$151,2,FALSE)))</f>
        <v/>
      </c>
      <c r="D28" t="str">
        <f>IF(B28="","",IF(COUNTA('Girls Rosters'!$S$2:$S$151)=0,"",IF(VLOOKUP(B28,'Girls Rosters'!$P$2:$T$151,4,FALSE)="","",VLOOKUP(B28,'Girls Rosters'!$P$2:$T$151,4,FALSE))))</f>
        <v>Plainfield MS</v>
      </c>
      <c r="E28" t="str">
        <f>IF(B28="","",IF(COUNTA('Girls Rosters'!$S$2:$S$151)=0,"",IF(VLOOKUP(B28,'Girls Rosters'!$P$2:$T$151,3,FALSE)="","",VLOOKUP(B28,'Girls Rosters'!$P$2:$T$151,3,FALSE))))</f>
        <v>Brooke Wells</v>
      </c>
      <c r="F28" s="4" t="s">
        <v>146</v>
      </c>
      <c r="G28" t="str">
        <f>IF(B28="","",IF(COUNTIF($D$2:$D$151,D28)&lt;5,"",IF(COUNTIF($D$2:D28,D28)&gt;7,"",MAX($G$2:G27)+1)))</f>
        <v/>
      </c>
    </row>
    <row r="29" spans="1:7" x14ac:dyDescent="0.25">
      <c r="A29" t="str">
        <f>IF(B29="","",IF(D29='Girls Rosters'!$B$2,COUNTIF($D$2:D29,'Girls Rosters'!$B$2)&amp;D29,IF(D29='Girls Rosters'!$G$2,COUNTIF($D$2:D29,'Girls Rosters'!$G$2)&amp;D29,COUNTIF($D$2:D29,'Girls Rosters'!$L$2)&amp;D29)))</f>
        <v>17Plainfield MS</v>
      </c>
      <c r="B29">
        <f>IF(COUNT('Girls Rosters'!$P$2:$P$151)&gt;COUNT($B$2:B28),B28+1,"")</f>
        <v>28</v>
      </c>
      <c r="C29" t="str">
        <f>IF(B29="","",IF(COUNT('Girls Rosters'!$Q$2:$Q$151)=0,"",VLOOKUP(B29,'Girls Rosters'!$P$2:$T$151,2,FALSE)))</f>
        <v/>
      </c>
      <c r="D29" t="str">
        <f>IF(B29="","",IF(COUNTA('Girls Rosters'!$S$2:$S$151)=0,"",IF(VLOOKUP(B29,'Girls Rosters'!$P$2:$T$151,4,FALSE)="","",VLOOKUP(B29,'Girls Rosters'!$P$2:$T$151,4,FALSE))))</f>
        <v>Plainfield MS</v>
      </c>
      <c r="E29" t="str">
        <f>IF(B29="","",IF(COUNTA('Girls Rosters'!$S$2:$S$151)=0,"",IF(VLOOKUP(B29,'Girls Rosters'!$P$2:$T$151,3,FALSE)="","",VLOOKUP(B29,'Girls Rosters'!$P$2:$T$151,3,FALSE))))</f>
        <v>Jessica Lautenschlager</v>
      </c>
      <c r="F29" s="4" t="s">
        <v>147</v>
      </c>
      <c r="G29" t="str">
        <f>IF(B29="","",IF(COUNTIF($D$2:$D$151,D29)&lt;5,"",IF(COUNTIF($D$2:D29,D29)&gt;7,"",MAX($G$2:G28)+1)))</f>
        <v/>
      </c>
    </row>
    <row r="30" spans="1:7" x14ac:dyDescent="0.25">
      <c r="A30" t="str">
        <f>IF(B30="","",IF(D30='Girls Rosters'!$B$2,COUNTIF($D$2:D30,'Girls Rosters'!$B$2)&amp;D30,IF(D30='Girls Rosters'!$G$2,COUNTIF($D$2:D30,'Girls Rosters'!$G$2)&amp;D30,COUNTIF($D$2:D30,'Girls Rosters'!$L$2)&amp;D30)))</f>
        <v>18Plainfield MS</v>
      </c>
      <c r="B30">
        <f>IF(COUNT('Girls Rosters'!$P$2:$P$151)&gt;COUNT($B$2:B29),B29+1,"")</f>
        <v>29</v>
      </c>
      <c r="C30" t="str">
        <f>IF(B30="","",IF(COUNT('Girls Rosters'!$Q$2:$Q$151)=0,"",VLOOKUP(B30,'Girls Rosters'!$P$2:$T$151,2,FALSE)))</f>
        <v/>
      </c>
      <c r="D30" t="str">
        <f>IF(B30="","",IF(COUNTA('Girls Rosters'!$S$2:$S$151)=0,"",IF(VLOOKUP(B30,'Girls Rosters'!$P$2:$T$151,4,FALSE)="","",VLOOKUP(B30,'Girls Rosters'!$P$2:$T$151,4,FALSE))))</f>
        <v>Plainfield MS</v>
      </c>
      <c r="E30" t="str">
        <f>IF(B30="","",IF(COUNTA('Girls Rosters'!$S$2:$S$151)=0,"",IF(VLOOKUP(B30,'Girls Rosters'!$P$2:$T$151,3,FALSE)="","",VLOOKUP(B30,'Girls Rosters'!$P$2:$T$151,3,FALSE))))</f>
        <v>Addison Eve</v>
      </c>
      <c r="F30" s="4" t="s">
        <v>148</v>
      </c>
      <c r="G30" t="str">
        <f>IF(B30="","",IF(COUNTIF($D$2:$D$151,D30)&lt;5,"",IF(COUNTIF($D$2:D30,D30)&gt;7,"",MAX($G$2:G29)+1)))</f>
        <v/>
      </c>
    </row>
    <row r="31" spans="1:7" x14ac:dyDescent="0.25">
      <c r="A31" t="str">
        <f>IF(B31="","",IF(D31='Girls Rosters'!$B$2,COUNTIF($D$2:D31,'Girls Rosters'!$B$2)&amp;D31,IF(D31='Girls Rosters'!$G$2,COUNTIF($D$2:D31,'Girls Rosters'!$G$2)&amp;D31,COUNTIF($D$2:D31,'Girls Rosters'!$L$2)&amp;D31)))</f>
        <v>19Plainfield MS</v>
      </c>
      <c r="B31">
        <f>IF(COUNT('Girls Rosters'!$P$2:$P$151)&gt;COUNT($B$2:B30),B30+1,"")</f>
        <v>30</v>
      </c>
      <c r="C31" t="str">
        <f>IF(B31="","",IF(COUNT('Girls Rosters'!$Q$2:$Q$151)=0,"",VLOOKUP(B31,'Girls Rosters'!$P$2:$T$151,2,FALSE)))</f>
        <v/>
      </c>
      <c r="D31" t="str">
        <f>IF(B31="","",IF(COUNTA('Girls Rosters'!$S$2:$S$151)=0,"",IF(VLOOKUP(B31,'Girls Rosters'!$P$2:$T$151,4,FALSE)="","",VLOOKUP(B31,'Girls Rosters'!$P$2:$T$151,4,FALSE))))</f>
        <v>Plainfield MS</v>
      </c>
      <c r="E31" t="str">
        <f>IF(B31="","",IF(COUNTA('Girls Rosters'!$S$2:$S$151)=0,"",IF(VLOOKUP(B31,'Girls Rosters'!$P$2:$T$151,3,FALSE)="","",VLOOKUP(B31,'Girls Rosters'!$P$2:$T$151,3,FALSE))))</f>
        <v>E. Colee</v>
      </c>
      <c r="F31" s="4" t="s">
        <v>149</v>
      </c>
      <c r="G31" t="str">
        <f>IF(B31="","",IF(COUNTIF($D$2:$D$151,D31)&lt;5,"",IF(COUNTIF($D$2:D31,D31)&gt;7,"",MAX($G$2:G30)+1)))</f>
        <v/>
      </c>
    </row>
    <row r="32" spans="1:7" x14ac:dyDescent="0.25">
      <c r="A32" t="str">
        <f>IF(B32="","",IF(D32='Girls Rosters'!$B$2,COUNTIF($D$2:D32,'Girls Rosters'!$B$2)&amp;D32,IF(D32='Girls Rosters'!$G$2,COUNTIF($D$2:D32,'Girls Rosters'!$G$2)&amp;D32,COUNTIF($D$2:D32,'Girls Rosters'!$L$2)&amp;D32)))</f>
        <v>20Plainfield MS</v>
      </c>
      <c r="B32">
        <f>IF(COUNT('Girls Rosters'!$P$2:$P$151)&gt;COUNT($B$2:B31),B31+1,"")</f>
        <v>31</v>
      </c>
      <c r="C32" t="str">
        <f>IF(B32="","",IF(COUNT('Girls Rosters'!$Q$2:$Q$151)=0,"",VLOOKUP(B32,'Girls Rosters'!$P$2:$T$151,2,FALSE)))</f>
        <v/>
      </c>
      <c r="D32" t="str">
        <f>IF(B32="","",IF(COUNTA('Girls Rosters'!$S$2:$S$151)=0,"",IF(VLOOKUP(B32,'Girls Rosters'!$P$2:$T$151,4,FALSE)="","",VLOOKUP(B32,'Girls Rosters'!$P$2:$T$151,4,FALSE))))</f>
        <v>Plainfield MS</v>
      </c>
      <c r="E32" t="str">
        <f>IF(B32="","",IF(COUNTA('Girls Rosters'!$S$2:$S$151)=0,"",IF(VLOOKUP(B32,'Girls Rosters'!$P$2:$T$151,3,FALSE)="","",VLOOKUP(B32,'Girls Rosters'!$P$2:$T$151,3,FALSE))))</f>
        <v>Grace Agan</v>
      </c>
      <c r="F32" s="4" t="s">
        <v>150</v>
      </c>
      <c r="G32" t="str">
        <f>IF(B32="","",IF(COUNTIF($D$2:$D$151,D32)&lt;5,"",IF(COUNTIF($D$2:D32,D32)&gt;7,"",MAX($G$2:G31)+1)))</f>
        <v/>
      </c>
    </row>
    <row r="33" spans="1:7" x14ac:dyDescent="0.25">
      <c r="A33" t="str">
        <f>IF(B33="","",IF(D33='Girls Rosters'!$B$2,COUNTIF($D$2:D33,'Girls Rosters'!$B$2)&amp;D33,IF(D33='Girls Rosters'!$G$2,COUNTIF($D$2:D33,'Girls Rosters'!$G$2)&amp;D33,COUNTIF($D$2:D33,'Girls Rosters'!$L$2)&amp;D33)))</f>
        <v>21Plainfield MS</v>
      </c>
      <c r="B33">
        <f>IF(COUNT('Girls Rosters'!$P$2:$P$151)&gt;COUNT($B$2:B32),B32+1,"")</f>
        <v>32</v>
      </c>
      <c r="C33" t="str">
        <f>IF(B33="","",IF(COUNT('Girls Rosters'!$Q$2:$Q$151)=0,"",VLOOKUP(B33,'Girls Rosters'!$P$2:$T$151,2,FALSE)))</f>
        <v/>
      </c>
      <c r="D33" t="str">
        <f>IF(B33="","",IF(COUNTA('Girls Rosters'!$S$2:$S$151)=0,"",IF(VLOOKUP(B33,'Girls Rosters'!$P$2:$T$151,4,FALSE)="","",VLOOKUP(B33,'Girls Rosters'!$P$2:$T$151,4,FALSE))))</f>
        <v>Plainfield MS</v>
      </c>
      <c r="E33" t="str">
        <f>IF(B33="","",IF(COUNTA('Girls Rosters'!$S$2:$S$151)=0,"",IF(VLOOKUP(B33,'Girls Rosters'!$P$2:$T$151,3,FALSE)="","",VLOOKUP(B33,'Girls Rosters'!$P$2:$T$151,3,FALSE))))</f>
        <v>Alyssa Hall</v>
      </c>
      <c r="F33" s="4" t="s">
        <v>151</v>
      </c>
      <c r="G33" t="str">
        <f>IF(B33="","",IF(COUNTIF($D$2:$D$151,D33)&lt;5,"",IF(COUNTIF($D$2:D33,D33)&gt;7,"",MAX($G$2:G32)+1)))</f>
        <v/>
      </c>
    </row>
    <row r="34" spans="1:7" x14ac:dyDescent="0.25">
      <c r="A34" t="str">
        <f>IF(B34="","",IF(D34='Girls Rosters'!$B$2,COUNTIF($D$2:D34,'Girls Rosters'!$B$2)&amp;D34,IF(D34='Girls Rosters'!$G$2,COUNTIF($D$2:D34,'Girls Rosters'!$G$2)&amp;D34,COUNTIF($D$2:D34,'Girls Rosters'!$L$2)&amp;D34)))</f>
        <v>22Plainfield MS</v>
      </c>
      <c r="B34">
        <f>IF(COUNT('Girls Rosters'!$P$2:$P$151)&gt;COUNT($B$2:B33),B33+1,"")</f>
        <v>33</v>
      </c>
      <c r="C34" t="str">
        <f>IF(B34="","",IF(COUNT('Girls Rosters'!$Q$2:$Q$151)=0,"",VLOOKUP(B34,'Girls Rosters'!$P$2:$T$151,2,FALSE)))</f>
        <v/>
      </c>
      <c r="D34" t="str">
        <f>IF(B34="","",IF(COUNTA('Girls Rosters'!$S$2:$S$151)=0,"",IF(VLOOKUP(B34,'Girls Rosters'!$P$2:$T$151,4,FALSE)="","",VLOOKUP(B34,'Girls Rosters'!$P$2:$T$151,4,FALSE))))</f>
        <v>Plainfield MS</v>
      </c>
      <c r="E34" t="str">
        <f>IF(B34="","",IF(COUNTA('Girls Rosters'!$S$2:$S$151)=0,"",IF(VLOOKUP(B34,'Girls Rosters'!$P$2:$T$151,3,FALSE)="","",VLOOKUP(B34,'Girls Rosters'!$P$2:$T$151,3,FALSE))))</f>
        <v>Rachel Law</v>
      </c>
      <c r="F34" s="4" t="s">
        <v>152</v>
      </c>
      <c r="G34" t="str">
        <f>IF(B34="","",IF(COUNTIF($D$2:$D$151,D34)&lt;5,"",IF(COUNTIF($D$2:D34,D34)&gt;7,"",MAX($G$2:G33)+1)))</f>
        <v/>
      </c>
    </row>
    <row r="35" spans="1:7" x14ac:dyDescent="0.25">
      <c r="A35" t="str">
        <f>IF(B35="","",IF(D35='Girls Rosters'!$B$2,COUNTIF($D$2:D35,'Girls Rosters'!$B$2)&amp;D35,IF(D35='Girls Rosters'!$G$2,COUNTIF($D$2:D35,'Girls Rosters'!$G$2)&amp;D35,COUNTIF($D$2:D35,'Girls Rosters'!$L$2)&amp;D35)))</f>
        <v>23Plainfield MS</v>
      </c>
      <c r="B35">
        <f>IF(COUNT('Girls Rosters'!$P$2:$P$151)&gt;COUNT($B$2:B34),B34+1,"")</f>
        <v>34</v>
      </c>
      <c r="C35" t="str">
        <f>IF(B35="","",IF(COUNT('Girls Rosters'!$Q$2:$Q$151)=0,"",VLOOKUP(B35,'Girls Rosters'!$P$2:$T$151,2,FALSE)))</f>
        <v/>
      </c>
      <c r="D35" t="str">
        <f>IF(B35="","",IF(COUNTA('Girls Rosters'!$S$2:$S$151)=0,"",IF(VLOOKUP(B35,'Girls Rosters'!$P$2:$T$151,4,FALSE)="","",VLOOKUP(B35,'Girls Rosters'!$P$2:$T$151,4,FALSE))))</f>
        <v>Plainfield MS</v>
      </c>
      <c r="E35" t="str">
        <f>IF(B35="","",IF(COUNTA('Girls Rosters'!$S$2:$S$151)=0,"",IF(VLOOKUP(B35,'Girls Rosters'!$P$2:$T$151,3,FALSE)="","",VLOOKUP(B35,'Girls Rosters'!$P$2:$T$151,3,FALSE))))</f>
        <v>Madeline Irwin</v>
      </c>
      <c r="F35" s="4" t="s">
        <v>153</v>
      </c>
      <c r="G35" t="str">
        <f>IF(B35="","",IF(COUNTIF($D$2:$D$151,D35)&lt;5,"",IF(COUNTIF($D$2:D35,D35)&gt;7,"",MAX($G$2:G34)+1)))</f>
        <v/>
      </c>
    </row>
    <row r="36" spans="1:7" x14ac:dyDescent="0.25">
      <c r="A36" t="str">
        <f>IF(B36="","",IF(D36='Girls Rosters'!$B$2,COUNTIF($D$2:D36,'Girls Rosters'!$B$2)&amp;D36,IF(D36='Girls Rosters'!$G$2,COUNTIF($D$2:D36,'Girls Rosters'!$G$2)&amp;D36,COUNTIF($D$2:D36,'Girls Rosters'!$L$2)&amp;D36)))</f>
        <v>24Plainfield MS</v>
      </c>
      <c r="B36">
        <f>IF(COUNT('Girls Rosters'!$P$2:$P$151)&gt;COUNT($B$2:B35),B35+1,"")</f>
        <v>35</v>
      </c>
      <c r="C36" t="str">
        <f>IF(B36="","",IF(COUNT('Girls Rosters'!$Q$2:$Q$151)=0,"",VLOOKUP(B36,'Girls Rosters'!$P$2:$T$151,2,FALSE)))</f>
        <v/>
      </c>
      <c r="D36" t="str">
        <f>IF(B36="","",IF(COUNTA('Girls Rosters'!$S$2:$S$151)=0,"",IF(VLOOKUP(B36,'Girls Rosters'!$P$2:$T$151,4,FALSE)="","",VLOOKUP(B36,'Girls Rosters'!$P$2:$T$151,4,FALSE))))</f>
        <v>Plainfield MS</v>
      </c>
      <c r="E36" t="str">
        <f>IF(B36="","",IF(COUNTA('Girls Rosters'!$S$2:$S$151)=0,"",IF(VLOOKUP(B36,'Girls Rosters'!$P$2:$T$151,3,FALSE)="","",VLOOKUP(B36,'Girls Rosters'!$P$2:$T$151,3,FALSE))))</f>
        <v>Victoria Alexander</v>
      </c>
      <c r="F36" s="4" t="s">
        <v>154</v>
      </c>
      <c r="G36" t="str">
        <f>IF(B36="","",IF(COUNTIF($D$2:$D$151,D36)&lt;5,"",IF(COUNTIF($D$2:D36,D36)&gt;7,"",MAX($G$2:G35)+1)))</f>
        <v/>
      </c>
    </row>
    <row r="37" spans="1:7" x14ac:dyDescent="0.25">
      <c r="A37" t="str">
        <f>IF(B37="","",IF(D37='Girls Rosters'!$B$2,COUNTIF($D$2:D37,'Girls Rosters'!$B$2)&amp;D37,IF(D37='Girls Rosters'!$G$2,COUNTIF($D$2:D37,'Girls Rosters'!$G$2)&amp;D37,COUNTIF($D$2:D37,'Girls Rosters'!$L$2)&amp;D37)))</f>
        <v>25Plainfield MS</v>
      </c>
      <c r="B37">
        <f>IF(COUNT('Girls Rosters'!$P$2:$P$151)&gt;COUNT($B$2:B36),B36+1,"")</f>
        <v>36</v>
      </c>
      <c r="C37" t="str">
        <f>IF(B37="","",IF(COUNT('Girls Rosters'!$Q$2:$Q$151)=0,"",VLOOKUP(B37,'Girls Rosters'!$P$2:$T$151,2,FALSE)))</f>
        <v/>
      </c>
      <c r="D37" t="str">
        <f>IF(B37="","",IF(COUNTA('Girls Rosters'!$S$2:$S$151)=0,"",IF(VLOOKUP(B37,'Girls Rosters'!$P$2:$T$151,4,FALSE)="","",VLOOKUP(B37,'Girls Rosters'!$P$2:$T$151,4,FALSE))))</f>
        <v>Plainfield MS</v>
      </c>
      <c r="E37" t="str">
        <f>IF(B37="","",IF(COUNTA('Girls Rosters'!$S$2:$S$151)=0,"",IF(VLOOKUP(B37,'Girls Rosters'!$P$2:$T$151,3,FALSE)="","",VLOOKUP(B37,'Girls Rosters'!$P$2:$T$151,3,FALSE))))</f>
        <v>Claire Flanagan</v>
      </c>
      <c r="F37" s="4" t="s">
        <v>155</v>
      </c>
      <c r="G37" t="str">
        <f>IF(B37="","",IF(COUNTIF($D$2:$D$151,D37)&lt;5,"",IF(COUNTIF($D$2:D37,D37)&gt;7,"",MAX($G$2:G36)+1)))</f>
        <v/>
      </c>
    </row>
    <row r="38" spans="1:7" x14ac:dyDescent="0.25">
      <c r="A38" t="str">
        <f>IF(B38="","",IF(D38='Girls Rosters'!$B$2,COUNTIF($D$2:D38,'Girls Rosters'!$B$2)&amp;D38,IF(D38='Girls Rosters'!$G$2,COUNTIF($D$2:D38,'Girls Rosters'!$G$2)&amp;D38,COUNTIF($D$2:D38,'Girls Rosters'!$L$2)&amp;D38)))</f>
        <v>26Plainfield MS</v>
      </c>
      <c r="B38">
        <f>IF(COUNT('Girls Rosters'!$P$2:$P$151)&gt;COUNT($B$2:B37),B37+1,"")</f>
        <v>37</v>
      </c>
      <c r="C38" t="str">
        <f>IF(B38="","",IF(COUNT('Girls Rosters'!$Q$2:$Q$151)=0,"",VLOOKUP(B38,'Girls Rosters'!$P$2:$T$151,2,FALSE)))</f>
        <v/>
      </c>
      <c r="D38" t="str">
        <f>IF(B38="","",IF(COUNTA('Girls Rosters'!$S$2:$S$151)=0,"",IF(VLOOKUP(B38,'Girls Rosters'!$P$2:$T$151,4,FALSE)="","",VLOOKUP(B38,'Girls Rosters'!$P$2:$T$151,4,FALSE))))</f>
        <v>Plainfield MS</v>
      </c>
      <c r="E38" t="str">
        <f>IF(B38="","",IF(COUNTA('Girls Rosters'!$S$2:$S$151)=0,"",IF(VLOOKUP(B38,'Girls Rosters'!$P$2:$T$151,3,FALSE)="","",VLOOKUP(B38,'Girls Rosters'!$P$2:$T$151,3,FALSE))))</f>
        <v>Lauren Ewing</v>
      </c>
      <c r="F38" s="4" t="s">
        <v>156</v>
      </c>
      <c r="G38" t="str">
        <f>IF(B38="","",IF(COUNTIF($D$2:$D$151,D38)&lt;5,"",IF(COUNTIF($D$2:D38,D38)&gt;7,"",MAX($G$2:G37)+1)))</f>
        <v/>
      </c>
    </row>
    <row r="39" spans="1:7" x14ac:dyDescent="0.25">
      <c r="A39" t="str">
        <f>IF(B39="","",IF(D39='Girls Rosters'!$B$2,COUNTIF($D$2:D39,'Girls Rosters'!$B$2)&amp;D39,IF(D39='Girls Rosters'!$G$2,COUNTIF($D$2:D39,'Girls Rosters'!$G$2)&amp;D39,COUNTIF($D$2:D39,'Girls Rosters'!$L$2)&amp;D39)))</f>
        <v>27Plainfield MS</v>
      </c>
      <c r="B39">
        <f>IF(COUNT('Girls Rosters'!$P$2:$P$151)&gt;COUNT($B$2:B38),B38+1,"")</f>
        <v>38</v>
      </c>
      <c r="C39" t="str">
        <f>IF(B39="","",IF(COUNT('Girls Rosters'!$Q$2:$Q$151)=0,"",VLOOKUP(B39,'Girls Rosters'!$P$2:$T$151,2,FALSE)))</f>
        <v/>
      </c>
      <c r="D39" t="str">
        <f>IF(B39="","",IF(COUNTA('Girls Rosters'!$S$2:$S$151)=0,"",IF(VLOOKUP(B39,'Girls Rosters'!$P$2:$T$151,4,FALSE)="","",VLOOKUP(B39,'Girls Rosters'!$P$2:$T$151,4,FALSE))))</f>
        <v>Plainfield MS</v>
      </c>
      <c r="E39" t="str">
        <f>IF(B39="","",IF(COUNTA('Girls Rosters'!$S$2:$S$151)=0,"",IF(VLOOKUP(B39,'Girls Rosters'!$P$2:$T$151,3,FALSE)="","",VLOOKUP(B39,'Girls Rosters'!$P$2:$T$151,3,FALSE))))</f>
        <v>Hannah Long</v>
      </c>
      <c r="F39" s="4" t="s">
        <v>157</v>
      </c>
      <c r="G39" t="str">
        <f>IF(B39="","",IF(COUNTIF($D$2:$D$151,D39)&lt;5,"",IF(COUNTIF($D$2:D39,D39)&gt;7,"",MAX($G$2:G38)+1)))</f>
        <v/>
      </c>
    </row>
    <row r="40" spans="1:7" x14ac:dyDescent="0.25">
      <c r="A40" t="str">
        <f>IF(B40="","",IF(D40='Girls Rosters'!$B$2,COUNTIF($D$2:D40,'Girls Rosters'!$B$2)&amp;D40,IF(D40='Girls Rosters'!$G$2,COUNTIF($D$2:D40,'Girls Rosters'!$G$2)&amp;D40,COUNTIF($D$2:D40,'Girls Rosters'!$L$2)&amp;D40)))</f>
        <v>28Plainfield MS</v>
      </c>
      <c r="B40">
        <f>IF(COUNT('Girls Rosters'!$P$2:$P$151)&gt;COUNT($B$2:B39),B39+1,"")</f>
        <v>39</v>
      </c>
      <c r="C40" t="str">
        <f>IF(B40="","",IF(COUNT('Girls Rosters'!$Q$2:$Q$151)=0,"",VLOOKUP(B40,'Girls Rosters'!$P$2:$T$151,2,FALSE)))</f>
        <v/>
      </c>
      <c r="D40" t="str">
        <f>IF(B40="","",IF(COUNTA('Girls Rosters'!$S$2:$S$151)=0,"",IF(VLOOKUP(B40,'Girls Rosters'!$P$2:$T$151,4,FALSE)="","",VLOOKUP(B40,'Girls Rosters'!$P$2:$T$151,4,FALSE))))</f>
        <v>Plainfield MS</v>
      </c>
      <c r="E40" t="str">
        <f>IF(B40="","",IF(COUNTA('Girls Rosters'!$S$2:$S$151)=0,"",IF(VLOOKUP(B40,'Girls Rosters'!$P$2:$T$151,3,FALSE)="","",VLOOKUP(B40,'Girls Rosters'!$P$2:$T$151,3,FALSE))))</f>
        <v>Kiara Foltz</v>
      </c>
      <c r="F40" s="4" t="s">
        <v>158</v>
      </c>
      <c r="G40" t="str">
        <f>IF(B40="","",IF(COUNTIF($D$2:$D$151,D40)&lt;5,"",IF(COUNTIF($D$2:D40,D40)&gt;7,"",MAX($G$2:G39)+1)))</f>
        <v/>
      </c>
    </row>
    <row r="41" spans="1:7" x14ac:dyDescent="0.25">
      <c r="A41" t="str">
        <f>IF(B41="","",IF(D41='Girls Rosters'!$B$2,COUNTIF($D$2:D41,'Girls Rosters'!$B$2)&amp;D41,IF(D41='Girls Rosters'!$G$2,COUNTIF($D$2:D41,'Girls Rosters'!$G$2)&amp;D41,COUNTIF($D$2:D41,'Girls Rosters'!$L$2)&amp;D41)))</f>
        <v>12Greenwood MS</v>
      </c>
      <c r="B41">
        <f>IF(COUNT('Girls Rosters'!$P$2:$P$151)&gt;COUNT($B$2:B40),B40+1,"")</f>
        <v>40</v>
      </c>
      <c r="C41" t="str">
        <f>IF(B41="","",IF(COUNT('Girls Rosters'!$Q$2:$Q$151)=0,"",VLOOKUP(B41,'Girls Rosters'!$P$2:$T$151,2,FALSE)))</f>
        <v/>
      </c>
      <c r="D41" t="str">
        <f>IF(B41="","",IF(COUNTA('Girls Rosters'!$S$2:$S$151)=0,"",IF(VLOOKUP(B41,'Girls Rosters'!$P$2:$T$151,4,FALSE)="","",VLOOKUP(B41,'Girls Rosters'!$P$2:$T$151,4,FALSE))))</f>
        <v>Greenwood MS</v>
      </c>
      <c r="E41" t="str">
        <f>IF(B41="","",IF(COUNTA('Girls Rosters'!$S$2:$S$151)=0,"",IF(VLOOKUP(B41,'Girls Rosters'!$P$2:$T$151,3,FALSE)="","",VLOOKUP(B41,'Girls Rosters'!$P$2:$T$151,3,FALSE))))</f>
        <v>Traci Meijer</v>
      </c>
      <c r="F41" s="4" t="s">
        <v>159</v>
      </c>
      <c r="G41" t="str">
        <f>IF(B41="","",IF(COUNTIF($D$2:$D$151,D41)&lt;5,"",IF(COUNTIF($D$2:D41,D41)&gt;7,"",MAX($G$2:G40)+1)))</f>
        <v/>
      </c>
    </row>
    <row r="42" spans="1:7" x14ac:dyDescent="0.25">
      <c r="A42" t="str">
        <f>IF(B42="","",IF(D42='Girls Rosters'!$B$2,COUNTIF($D$2:D42,'Girls Rosters'!$B$2)&amp;D42,IF(D42='Girls Rosters'!$G$2,COUNTIF($D$2:D42,'Girls Rosters'!$G$2)&amp;D42,COUNTIF($D$2:D42,'Girls Rosters'!$L$2)&amp;D42)))</f>
        <v>29Plainfield MS</v>
      </c>
      <c r="B42">
        <f>IF(COUNT('Girls Rosters'!$P$2:$P$151)&gt;COUNT($B$2:B41),B41+1,"")</f>
        <v>41</v>
      </c>
      <c r="C42" t="str">
        <f>IF(B42="","",IF(COUNT('Girls Rosters'!$Q$2:$Q$151)=0,"",VLOOKUP(B42,'Girls Rosters'!$P$2:$T$151,2,FALSE)))</f>
        <v/>
      </c>
      <c r="D42" t="str">
        <f>IF(B42="","",IF(COUNTA('Girls Rosters'!$S$2:$S$151)=0,"",IF(VLOOKUP(B42,'Girls Rosters'!$P$2:$T$151,4,FALSE)="","",VLOOKUP(B42,'Girls Rosters'!$P$2:$T$151,4,FALSE))))</f>
        <v>Plainfield MS</v>
      </c>
      <c r="E42" t="str">
        <f>IF(B42="","",IF(COUNTA('Girls Rosters'!$S$2:$S$151)=0,"",IF(VLOOKUP(B42,'Girls Rosters'!$P$2:$T$151,3,FALSE)="","",VLOOKUP(B42,'Girls Rosters'!$P$2:$T$151,3,FALSE))))</f>
        <v>Lydia Meacham</v>
      </c>
      <c r="F42" s="4" t="s">
        <v>160</v>
      </c>
      <c r="G42" t="str">
        <f>IF(B42="","",IF(COUNTIF($D$2:$D$151,D42)&lt;5,"",IF(COUNTIF($D$2:D42,D42)&gt;7,"",MAX($G$2:G41)+1)))</f>
        <v/>
      </c>
    </row>
    <row r="43" spans="1:7" x14ac:dyDescent="0.25">
      <c r="A43" t="str">
        <f>IF(B43="","",IF(D43='Girls Rosters'!$B$2,COUNTIF($D$2:D43,'Girls Rosters'!$B$2)&amp;D43,IF(D43='Girls Rosters'!$G$2,COUNTIF($D$2:D43,'Girls Rosters'!$G$2)&amp;D43,COUNTIF($D$2:D43,'Girls Rosters'!$L$2)&amp;D43)))</f>
        <v>30Plainfield MS</v>
      </c>
      <c r="B43">
        <f>IF(COUNT('Girls Rosters'!$P$2:$P$151)&gt;COUNT($B$2:B42),B42+1,"")</f>
        <v>42</v>
      </c>
      <c r="C43" t="str">
        <f>IF(B43="","",IF(COUNT('Girls Rosters'!$Q$2:$Q$151)=0,"",VLOOKUP(B43,'Girls Rosters'!$P$2:$T$151,2,FALSE)))</f>
        <v/>
      </c>
      <c r="D43" t="str">
        <f>IF(B43="","",IF(COUNTA('Girls Rosters'!$S$2:$S$151)=0,"",IF(VLOOKUP(B43,'Girls Rosters'!$P$2:$T$151,4,FALSE)="","",VLOOKUP(B43,'Girls Rosters'!$P$2:$T$151,4,FALSE))))</f>
        <v>Plainfield MS</v>
      </c>
      <c r="E43" t="str">
        <f>IF(B43="","",IF(COUNTA('Girls Rosters'!$S$2:$S$151)=0,"",IF(VLOOKUP(B43,'Girls Rosters'!$P$2:$T$151,3,FALSE)="","",VLOOKUP(B43,'Girls Rosters'!$P$2:$T$151,3,FALSE))))</f>
        <v>Abigail Doyle</v>
      </c>
      <c r="F43" s="4" t="s">
        <v>161</v>
      </c>
      <c r="G43" t="str">
        <f>IF(B43="","",IF(COUNTIF($D$2:$D$151,D43)&lt;5,"",IF(COUNTIF($D$2:D43,D43)&gt;7,"",MAX($G$2:G42)+1)))</f>
        <v/>
      </c>
    </row>
    <row r="44" spans="1:7" x14ac:dyDescent="0.25">
      <c r="A44" t="str">
        <f>IF(B44="","",IF(D44='Girls Rosters'!$B$2,COUNTIF($D$2:D44,'Girls Rosters'!$B$2)&amp;D44,IF(D44='Girls Rosters'!$G$2,COUNTIF($D$2:D44,'Girls Rosters'!$G$2)&amp;D44,COUNTIF($D$2:D44,'Girls Rosters'!$L$2)&amp;D44)))</f>
        <v>13Greenwood MS</v>
      </c>
      <c r="B44">
        <f>IF(COUNT('Girls Rosters'!$P$2:$P$151)&gt;COUNT($B$2:B43),B43+1,"")</f>
        <v>43</v>
      </c>
      <c r="C44" t="str">
        <f>IF(B44="","",IF(COUNT('Girls Rosters'!$Q$2:$Q$151)=0,"",VLOOKUP(B44,'Girls Rosters'!$P$2:$T$151,2,FALSE)))</f>
        <v/>
      </c>
      <c r="D44" t="str">
        <f>IF(B44="","",IF(COUNTA('Girls Rosters'!$S$2:$S$151)=0,"",IF(VLOOKUP(B44,'Girls Rosters'!$P$2:$T$151,4,FALSE)="","",VLOOKUP(B44,'Girls Rosters'!$P$2:$T$151,4,FALSE))))</f>
        <v>Greenwood MS</v>
      </c>
      <c r="E44" t="str">
        <f>IF(B44="","",IF(COUNTA('Girls Rosters'!$S$2:$S$151)=0,"",IF(VLOOKUP(B44,'Girls Rosters'!$P$2:$T$151,3,FALSE)="","",VLOOKUP(B44,'Girls Rosters'!$P$2:$T$151,3,FALSE))))</f>
        <v>Selena Pinon</v>
      </c>
      <c r="F44" s="4" t="s">
        <v>162</v>
      </c>
      <c r="G44" t="str">
        <f>IF(B44="","",IF(COUNTIF($D$2:$D$151,D44)&lt;5,"",IF(COUNTIF($D$2:D44,D44)&gt;7,"",MAX($G$2:G43)+1)))</f>
        <v/>
      </c>
    </row>
    <row r="45" spans="1:7" x14ac:dyDescent="0.25">
      <c r="A45" t="str">
        <f>IF(B45="","",IF(D45='Girls Rosters'!$B$2,COUNTIF($D$2:D45,'Girls Rosters'!$B$2)&amp;D45,IF(D45='Girls Rosters'!$G$2,COUNTIF($D$2:D45,'Girls Rosters'!$G$2)&amp;D45,COUNTIF($D$2:D45,'Girls Rosters'!$L$2)&amp;D45)))</f>
        <v>31Plainfield MS</v>
      </c>
      <c r="B45">
        <f>IF(COUNT('Girls Rosters'!$P$2:$P$151)&gt;COUNT($B$2:B44),B44+1,"")</f>
        <v>44</v>
      </c>
      <c r="C45" t="str">
        <f>IF(B45="","",IF(COUNT('Girls Rosters'!$Q$2:$Q$151)=0,"",VLOOKUP(B45,'Girls Rosters'!$P$2:$T$151,2,FALSE)))</f>
        <v/>
      </c>
      <c r="D45" t="str">
        <f>IF(B45="","",IF(COUNTA('Girls Rosters'!$S$2:$S$151)=0,"",IF(VLOOKUP(B45,'Girls Rosters'!$P$2:$T$151,4,FALSE)="","",VLOOKUP(B45,'Girls Rosters'!$P$2:$T$151,4,FALSE))))</f>
        <v>Plainfield MS</v>
      </c>
      <c r="E45" t="str">
        <f>IF(B45="","",IF(COUNTA('Girls Rosters'!$S$2:$S$151)=0,"",IF(VLOOKUP(B45,'Girls Rosters'!$P$2:$T$151,3,FALSE)="","",VLOOKUP(B45,'Girls Rosters'!$P$2:$T$151,3,FALSE))))</f>
        <v>Emma Roush</v>
      </c>
      <c r="F45" s="4" t="s">
        <v>163</v>
      </c>
      <c r="G45" t="str">
        <f>IF(B45="","",IF(COUNTIF($D$2:$D$151,D45)&lt;5,"",IF(COUNTIF($D$2:D45,D45)&gt;7,"",MAX($G$2:G44)+1)))</f>
        <v/>
      </c>
    </row>
    <row r="46" spans="1:7" x14ac:dyDescent="0.25">
      <c r="A46" t="str">
        <f>IF(B46="","",IF(D46='Girls Rosters'!$B$2,COUNTIF($D$2:D46,'Girls Rosters'!$B$2)&amp;D46,IF(D46='Girls Rosters'!$G$2,COUNTIF($D$2:D46,'Girls Rosters'!$G$2)&amp;D46,COUNTIF($D$2:D46,'Girls Rosters'!$L$2)&amp;D46)))</f>
        <v/>
      </c>
      <c r="B46" t="str">
        <f>IF(COUNT('Girls Rosters'!$P$2:$P$151)&gt;COUNT($B$2:B45),B45+1,"")</f>
        <v/>
      </c>
      <c r="C46" t="str">
        <f>IF(B46="","",IF(COUNT('Girls Rosters'!$Q$2:$Q$151)=0,"",VLOOKUP(B46,'Girls Rosters'!$P$2:$T$151,2,FALSE)))</f>
        <v/>
      </c>
      <c r="D46" t="str">
        <f>IF(B46="","",IF(COUNTA('Girls Rosters'!$S$2:$S$151)=0,"",IF(VLOOKUP(B46,'Girls Rosters'!$P$2:$T$151,4,FALSE)="","",VLOOKUP(B46,'Girls Rosters'!$P$2:$T$151,4,FALSE))))</f>
        <v/>
      </c>
      <c r="E46" t="str">
        <f>IF(B46="","",IF(COUNTA('Girls Rosters'!$S$2:$S$151)=0,"",IF(VLOOKUP(B46,'Girls Rosters'!$P$2:$T$151,3,FALSE)="","",VLOOKUP(B46,'Girls Rosters'!$P$2:$T$151,3,FALSE))))</f>
        <v/>
      </c>
      <c r="F46" s="4"/>
      <c r="G46" t="str">
        <f>IF(B46="","",IF(COUNTIF($D$2:$D$151,D46)&lt;5,"",IF(COUNTIF($D$2:D46,D46)&gt;7,"",MAX($G$2:G45)+1)))</f>
        <v/>
      </c>
    </row>
    <row r="47" spans="1:7" x14ac:dyDescent="0.25">
      <c r="A47" t="str">
        <f>IF(B47="","",IF(D47='Girls Rosters'!$B$2,COUNTIF($D$2:D47,'Girls Rosters'!$B$2)&amp;D47,IF(D47='Girls Rosters'!$G$2,COUNTIF($D$2:D47,'Girls Rosters'!$G$2)&amp;D47,COUNTIF($D$2:D47,'Girls Rosters'!$L$2)&amp;D47)))</f>
        <v/>
      </c>
      <c r="B47" t="str">
        <f>IF(COUNT('Girls Rosters'!$P$2:$P$151)&gt;COUNT($B$2:B46),B46+1,"")</f>
        <v/>
      </c>
      <c r="C47" t="str">
        <f>IF(B47="","",IF(COUNT('Girls Rosters'!$Q$2:$Q$151)=0,"",VLOOKUP(B47,'Girls Rosters'!$P$2:$T$151,2,FALSE)))</f>
        <v/>
      </c>
      <c r="D47" t="str">
        <f>IF(B47="","",IF(COUNTA('Girls Rosters'!$S$2:$S$151)=0,"",IF(VLOOKUP(B47,'Girls Rosters'!$P$2:$T$151,4,FALSE)="","",VLOOKUP(B47,'Girls Rosters'!$P$2:$T$151,4,FALSE))))</f>
        <v/>
      </c>
      <c r="E47" t="str">
        <f>IF(B47="","",IF(COUNTA('Girls Rosters'!$S$2:$S$151)=0,"",IF(VLOOKUP(B47,'Girls Rosters'!$P$2:$T$151,3,FALSE)="","",VLOOKUP(B47,'Girls Rosters'!$P$2:$T$151,3,FALSE))))</f>
        <v/>
      </c>
      <c r="F47" s="4"/>
      <c r="G47" t="str">
        <f>IF(B47="","",IF(COUNTIF($D$2:$D$151,D47)&lt;5,"",IF(COUNTIF($D$2:D47,D47)&gt;7,"",MAX($G$2:G46)+1)))</f>
        <v/>
      </c>
    </row>
    <row r="48" spans="1:7" x14ac:dyDescent="0.25">
      <c r="A48" t="str">
        <f>IF(B48="","",IF(D48='Girls Rosters'!$B$2,COUNTIF($D$2:D48,'Girls Rosters'!$B$2)&amp;D48,IF(D48='Girls Rosters'!$G$2,COUNTIF($D$2:D48,'Girls Rosters'!$G$2)&amp;D48,COUNTIF($D$2:D48,'Girls Rosters'!$L$2)&amp;D48)))</f>
        <v/>
      </c>
      <c r="B48" t="str">
        <f>IF(COUNT('Girls Rosters'!$P$2:$P$151)&gt;COUNT($B$2:B47),B47+1,"")</f>
        <v/>
      </c>
      <c r="C48" t="str">
        <f>IF(B48="","",IF(COUNT('Girls Rosters'!$Q$2:$Q$151)=0,"",VLOOKUP(B48,'Girls Rosters'!$P$2:$T$151,2,FALSE)))</f>
        <v/>
      </c>
      <c r="D48" t="str">
        <f>IF(B48="","",IF(COUNTA('Girls Rosters'!$S$2:$S$151)=0,"",IF(VLOOKUP(B48,'Girls Rosters'!$P$2:$T$151,4,FALSE)="","",VLOOKUP(B48,'Girls Rosters'!$P$2:$T$151,4,FALSE))))</f>
        <v/>
      </c>
      <c r="E48" t="str">
        <f>IF(B48="","",IF(COUNTA('Girls Rosters'!$S$2:$S$151)=0,"",IF(VLOOKUP(B48,'Girls Rosters'!$P$2:$T$151,3,FALSE)="","",VLOOKUP(B48,'Girls Rosters'!$P$2:$T$151,3,FALSE))))</f>
        <v/>
      </c>
      <c r="F48" s="4"/>
      <c r="G48" t="str">
        <f>IF(B48="","",IF(COUNTIF($D$2:$D$151,D48)&lt;5,"",IF(COUNTIF($D$2:D48,D48)&gt;7,"",MAX($G$2:G47)+1)))</f>
        <v/>
      </c>
    </row>
    <row r="49" spans="1:7" x14ac:dyDescent="0.25">
      <c r="A49" t="str">
        <f>IF(B49="","",IF(D49='Girls Rosters'!$B$2,COUNTIF($D$2:D49,'Girls Rosters'!$B$2)&amp;D49,IF(D49='Girls Rosters'!$G$2,COUNTIF($D$2:D49,'Girls Rosters'!$G$2)&amp;D49,COUNTIF($D$2:D49,'Girls Rosters'!$L$2)&amp;D49)))</f>
        <v/>
      </c>
      <c r="B49" t="str">
        <f>IF(COUNT('Girls Rosters'!$P$2:$P$151)&gt;COUNT($B$2:B48),B48+1,"")</f>
        <v/>
      </c>
      <c r="C49" t="str">
        <f>IF(B49="","",IF(COUNT('Girls Rosters'!$Q$2:$Q$151)=0,"",VLOOKUP(B49,'Girls Rosters'!$P$2:$T$151,2,FALSE)))</f>
        <v/>
      </c>
      <c r="D49" t="str">
        <f>IF(B49="","",IF(COUNTA('Girls Rosters'!$S$2:$S$151)=0,"",IF(VLOOKUP(B49,'Girls Rosters'!$P$2:$T$151,4,FALSE)="","",VLOOKUP(B49,'Girls Rosters'!$P$2:$T$151,4,FALSE))))</f>
        <v/>
      </c>
      <c r="E49" t="str">
        <f>IF(B49="","",IF(COUNTA('Girls Rosters'!$S$2:$S$151)=0,"",IF(VLOOKUP(B49,'Girls Rosters'!$P$2:$T$151,3,FALSE)="","",VLOOKUP(B49,'Girls Rosters'!$P$2:$T$151,3,FALSE))))</f>
        <v/>
      </c>
      <c r="F49" s="4"/>
      <c r="G49" t="str">
        <f>IF(B49="","",IF(COUNTIF($D$2:$D$151,D49)&lt;5,"",IF(COUNTIF($D$2:D49,D49)&gt;7,"",MAX($G$2:G48)+1)))</f>
        <v/>
      </c>
    </row>
    <row r="50" spans="1:7" x14ac:dyDescent="0.25">
      <c r="A50" t="str">
        <f>IF(B50="","",IF(D50='Girls Rosters'!$B$2,COUNTIF($D$2:D50,'Girls Rosters'!$B$2)&amp;D50,IF(D50='Girls Rosters'!$G$2,COUNTIF($D$2:D50,'Girls Rosters'!$G$2)&amp;D50,COUNTIF($D$2:D50,'Girls Rosters'!$L$2)&amp;D50)))</f>
        <v/>
      </c>
      <c r="B50" t="str">
        <f>IF(COUNT('Girls Rosters'!$P$2:$P$151)&gt;COUNT($B$2:B49),B49+1,"")</f>
        <v/>
      </c>
      <c r="C50" t="str">
        <f>IF(B50="","",IF(COUNT('Girls Rosters'!$Q$2:$Q$151)=0,"",VLOOKUP(B50,'Girls Rosters'!$P$2:$T$151,2,FALSE)))</f>
        <v/>
      </c>
      <c r="D50" t="str">
        <f>IF(B50="","",IF(COUNTA('Girls Rosters'!$S$2:$S$151)=0,"",IF(VLOOKUP(B50,'Girls Rosters'!$P$2:$T$151,4,FALSE)="","",VLOOKUP(B50,'Girls Rosters'!$P$2:$T$151,4,FALSE))))</f>
        <v/>
      </c>
      <c r="E50" t="str">
        <f>IF(B50="","",IF(COUNTA('Girls Rosters'!$S$2:$S$151)=0,"",IF(VLOOKUP(B50,'Girls Rosters'!$P$2:$T$151,3,FALSE)="","",VLOOKUP(B50,'Girls Rosters'!$P$2:$T$151,3,FALSE))))</f>
        <v/>
      </c>
      <c r="F50" s="4"/>
      <c r="G50" t="str">
        <f>IF(B50="","",IF(COUNTIF($D$2:$D$151,D50)&lt;5,"",IF(COUNTIF($D$2:D50,D50)&gt;7,"",MAX($G$2:G49)+1)))</f>
        <v/>
      </c>
    </row>
    <row r="51" spans="1:7" x14ac:dyDescent="0.25">
      <c r="A51" t="str">
        <f>IF(B51="","",IF(D51='Girls Rosters'!$B$2,COUNTIF($D$2:D51,'Girls Rosters'!$B$2)&amp;D51,IF(D51='Girls Rosters'!$G$2,COUNTIF($D$2:D51,'Girls Rosters'!$G$2)&amp;D51,COUNTIF($D$2:D51,'Girls Rosters'!$L$2)&amp;D51)))</f>
        <v/>
      </c>
      <c r="B51" t="str">
        <f>IF(COUNT('Girls Rosters'!$P$2:$P$151)&gt;COUNT($B$2:B50),B50+1,"")</f>
        <v/>
      </c>
      <c r="C51" t="str">
        <f>IF(B51="","",IF(COUNT('Girls Rosters'!$Q$2:$Q$151)=0,"",VLOOKUP(B51,'Girls Rosters'!$P$2:$T$151,2,FALSE)))</f>
        <v/>
      </c>
      <c r="D51" t="str">
        <f>IF(B51="","",IF(COUNTA('Girls Rosters'!$S$2:$S$151)=0,"",IF(VLOOKUP(B51,'Girls Rosters'!$P$2:$T$151,4,FALSE)="","",VLOOKUP(B51,'Girls Rosters'!$P$2:$T$151,4,FALSE))))</f>
        <v/>
      </c>
      <c r="E51" t="str">
        <f>IF(B51="","",IF(COUNTA('Girls Rosters'!$S$2:$S$151)=0,"",IF(VLOOKUP(B51,'Girls Rosters'!$P$2:$T$151,3,FALSE)="","",VLOOKUP(B51,'Girls Rosters'!$P$2:$T$151,3,FALSE))))</f>
        <v/>
      </c>
      <c r="F51" s="4"/>
      <c r="G51" t="str">
        <f>IF(B51="","",IF(COUNTIF($D$2:$D$151,D51)&lt;5,"",IF(COUNTIF($D$2:D51,D51)&gt;7,"",MAX($G$2:G50)+1)))</f>
        <v/>
      </c>
    </row>
    <row r="52" spans="1:7" x14ac:dyDescent="0.25">
      <c r="A52" t="str">
        <f>IF(B52="","",IF(D52='Girls Rosters'!$B$2,COUNTIF($D$2:D52,'Girls Rosters'!$B$2)&amp;D52,IF(D52='Girls Rosters'!$G$2,COUNTIF($D$2:D52,'Girls Rosters'!$G$2)&amp;D52,COUNTIF($D$2:D52,'Girls Rosters'!$L$2)&amp;D52)))</f>
        <v/>
      </c>
      <c r="B52" t="str">
        <f>IF(COUNT('Girls Rosters'!$P$2:$P$151)&gt;COUNT($B$2:B51),B51+1,"")</f>
        <v/>
      </c>
      <c r="C52" t="str">
        <f>IF(B52="","",IF(COUNT('Girls Rosters'!$Q$2:$Q$151)=0,"",VLOOKUP(B52,'Girls Rosters'!$P$2:$T$151,2,FALSE)))</f>
        <v/>
      </c>
      <c r="D52" t="str">
        <f>IF(B52="","",IF(COUNTA('Girls Rosters'!$S$2:$S$151)=0,"",IF(VLOOKUP(B52,'Girls Rosters'!$P$2:$T$151,4,FALSE)="","",VLOOKUP(B52,'Girls Rosters'!$P$2:$T$151,4,FALSE))))</f>
        <v/>
      </c>
      <c r="E52" t="str">
        <f>IF(B52="","",IF(COUNTA('Girls Rosters'!$S$2:$S$151)=0,"",IF(VLOOKUP(B52,'Girls Rosters'!$P$2:$T$151,3,FALSE)="","",VLOOKUP(B52,'Girls Rosters'!$P$2:$T$151,3,FALSE))))</f>
        <v/>
      </c>
      <c r="F52" s="4"/>
      <c r="G52" t="str">
        <f>IF(B52="","",IF(COUNTIF($D$2:$D$151,D52)&lt;5,"",IF(COUNTIF($D$2:D52,D52)&gt;7,"",MAX($G$2:G51)+1)))</f>
        <v/>
      </c>
    </row>
    <row r="53" spans="1:7" x14ac:dyDescent="0.25">
      <c r="A53" t="str">
        <f>IF(B53="","",IF(D53='Girls Rosters'!$B$2,COUNTIF($D$2:D53,'Girls Rosters'!$B$2)&amp;D53,IF(D53='Girls Rosters'!$G$2,COUNTIF($D$2:D53,'Girls Rosters'!$G$2)&amp;D53,COUNTIF($D$2:D53,'Girls Rosters'!$L$2)&amp;D53)))</f>
        <v/>
      </c>
      <c r="B53" t="str">
        <f>IF(COUNT('Girls Rosters'!$P$2:$P$151)&gt;COUNT($B$2:B52),B52+1,"")</f>
        <v/>
      </c>
      <c r="C53" t="str">
        <f>IF(B53="","",IF(COUNT('Girls Rosters'!$Q$2:$Q$151)=0,"",VLOOKUP(B53,'Girls Rosters'!$P$2:$T$151,2,FALSE)))</f>
        <v/>
      </c>
      <c r="D53" t="str">
        <f>IF(B53="","",IF(COUNTA('Girls Rosters'!$S$2:$S$151)=0,"",IF(VLOOKUP(B53,'Girls Rosters'!$P$2:$T$151,4,FALSE)="","",VLOOKUP(B53,'Girls Rosters'!$P$2:$T$151,4,FALSE))))</f>
        <v/>
      </c>
      <c r="E53" t="str">
        <f>IF(B53="","",IF(COUNTA('Girls Rosters'!$S$2:$S$151)=0,"",IF(VLOOKUP(B53,'Girls Rosters'!$P$2:$T$151,3,FALSE)="","",VLOOKUP(B53,'Girls Rosters'!$P$2:$T$151,3,FALSE))))</f>
        <v/>
      </c>
      <c r="F53" s="4"/>
      <c r="G53" t="str">
        <f>IF(B53="","",IF(COUNTIF($D$2:$D$151,D53)&lt;5,"",IF(COUNTIF($D$2:D53,D53)&gt;7,"",MAX($G$2:G52)+1)))</f>
        <v/>
      </c>
    </row>
    <row r="54" spans="1:7" x14ac:dyDescent="0.25">
      <c r="A54" t="str">
        <f>IF(B54="","",IF(D54='Girls Rosters'!$B$2,COUNTIF($D$2:D54,'Girls Rosters'!$B$2)&amp;D54,IF(D54='Girls Rosters'!$G$2,COUNTIF($D$2:D54,'Girls Rosters'!$G$2)&amp;D54,COUNTIF($D$2:D54,'Girls Rosters'!$L$2)&amp;D54)))</f>
        <v/>
      </c>
      <c r="B54" t="str">
        <f>IF(COUNT('Girls Rosters'!$P$2:$P$151)&gt;COUNT($B$2:B53),B53+1,"")</f>
        <v/>
      </c>
      <c r="C54" t="str">
        <f>IF(B54="","",IF(COUNT('Girls Rosters'!$Q$2:$Q$151)=0,"",VLOOKUP(B54,'Girls Rosters'!$P$2:$T$151,2,FALSE)))</f>
        <v/>
      </c>
      <c r="D54" t="str">
        <f>IF(B54="","",IF(COUNTA('Girls Rosters'!$S$2:$S$151)=0,"",IF(VLOOKUP(B54,'Girls Rosters'!$P$2:$T$151,4,FALSE)="","",VLOOKUP(B54,'Girls Rosters'!$P$2:$T$151,4,FALSE))))</f>
        <v/>
      </c>
      <c r="E54" t="str">
        <f>IF(B54="","",IF(COUNTA('Girls Rosters'!$S$2:$S$151)=0,"",IF(VLOOKUP(B54,'Girls Rosters'!$P$2:$T$151,3,FALSE)="","",VLOOKUP(B54,'Girls Rosters'!$P$2:$T$151,3,FALSE))))</f>
        <v/>
      </c>
      <c r="F54" s="4"/>
      <c r="G54" t="str">
        <f>IF(B54="","",IF(COUNTIF($D$2:$D$151,D54)&lt;5,"",IF(COUNTIF($D$2:D54,D54)&gt;7,"",MAX($G$2:G53)+1)))</f>
        <v/>
      </c>
    </row>
    <row r="55" spans="1:7" x14ac:dyDescent="0.25">
      <c r="A55" t="str">
        <f>IF(B55="","",IF(D55='Girls Rosters'!$B$2,COUNTIF($D$2:D55,'Girls Rosters'!$B$2)&amp;D55,IF(D55='Girls Rosters'!$G$2,COUNTIF($D$2:D55,'Girls Rosters'!$G$2)&amp;D55,COUNTIF($D$2:D55,'Girls Rosters'!$L$2)&amp;D55)))</f>
        <v/>
      </c>
      <c r="B55" t="str">
        <f>IF(COUNT('Girls Rosters'!$P$2:$P$151)&gt;COUNT($B$2:B54),B54+1,"")</f>
        <v/>
      </c>
      <c r="C55" t="str">
        <f>IF(B55="","",IF(COUNT('Girls Rosters'!$Q$2:$Q$151)=0,"",VLOOKUP(B55,'Girls Rosters'!$P$2:$T$151,2,FALSE)))</f>
        <v/>
      </c>
      <c r="D55" t="str">
        <f>IF(B55="","",IF(COUNTA('Girls Rosters'!$S$2:$S$151)=0,"",IF(VLOOKUP(B55,'Girls Rosters'!$P$2:$T$151,4,FALSE)="","",VLOOKUP(B55,'Girls Rosters'!$P$2:$T$151,4,FALSE))))</f>
        <v/>
      </c>
      <c r="E55" t="str">
        <f>IF(B55="","",IF(COUNTA('Girls Rosters'!$S$2:$S$151)=0,"",IF(VLOOKUP(B55,'Girls Rosters'!$P$2:$T$151,3,FALSE)="","",VLOOKUP(B55,'Girls Rosters'!$P$2:$T$151,3,FALSE))))</f>
        <v/>
      </c>
      <c r="F55" s="4"/>
      <c r="G55" t="str">
        <f>IF(B55="","",IF(COUNTIF($D$2:$D$151,D55)&lt;5,"",IF(COUNTIF($D$2:D55,D55)&gt;7,"",MAX($G$2:G54)+1)))</f>
        <v/>
      </c>
    </row>
    <row r="56" spans="1:7" x14ac:dyDescent="0.25">
      <c r="A56" t="str">
        <f>IF(B56="","",IF(D56='Girls Rosters'!$B$2,COUNTIF($D$2:D56,'Girls Rosters'!$B$2)&amp;D56,IF(D56='Girls Rosters'!$G$2,COUNTIF($D$2:D56,'Girls Rosters'!$G$2)&amp;D56,COUNTIF($D$2:D56,'Girls Rosters'!$L$2)&amp;D56)))</f>
        <v/>
      </c>
      <c r="B56" t="str">
        <f>IF(COUNT('Girls Rosters'!$P$2:$P$151)&gt;COUNT($B$2:B55),B55+1,"")</f>
        <v/>
      </c>
      <c r="C56" t="str">
        <f>IF(B56="","",IF(COUNT('Girls Rosters'!$Q$2:$Q$151)=0,"",VLOOKUP(B56,'Girls Rosters'!$P$2:$T$151,2,FALSE)))</f>
        <v/>
      </c>
      <c r="D56" t="str">
        <f>IF(B56="","",IF(COUNTA('Girls Rosters'!$S$2:$S$151)=0,"",IF(VLOOKUP(B56,'Girls Rosters'!$P$2:$T$151,4,FALSE)="","",VLOOKUP(B56,'Girls Rosters'!$P$2:$T$151,4,FALSE))))</f>
        <v/>
      </c>
      <c r="E56" t="str">
        <f>IF(B56="","",IF(COUNTA('Girls Rosters'!$S$2:$S$151)=0,"",IF(VLOOKUP(B56,'Girls Rosters'!$P$2:$T$151,3,FALSE)="","",VLOOKUP(B56,'Girls Rosters'!$P$2:$T$151,3,FALSE))))</f>
        <v/>
      </c>
      <c r="F56" s="4"/>
      <c r="G56" t="str">
        <f>IF(B56="","",IF(COUNTIF($D$2:$D$151,D56)&lt;5,"",IF(COUNTIF($D$2:D56,D56)&gt;7,"",MAX($G$2:G55)+1)))</f>
        <v/>
      </c>
    </row>
    <row r="57" spans="1:7" x14ac:dyDescent="0.25">
      <c r="A57" t="str">
        <f>IF(B57="","",IF(D57='Girls Rosters'!$B$2,COUNTIF($D$2:D57,'Girls Rosters'!$B$2)&amp;D57,IF(D57='Girls Rosters'!$G$2,COUNTIF($D$2:D57,'Girls Rosters'!$G$2)&amp;D57,COUNTIF($D$2:D57,'Girls Rosters'!$L$2)&amp;D57)))</f>
        <v/>
      </c>
      <c r="B57" t="str">
        <f>IF(COUNT('Girls Rosters'!$P$2:$P$151)&gt;COUNT($B$2:B56),B56+1,"")</f>
        <v/>
      </c>
      <c r="C57" t="str">
        <f>IF(B57="","",IF(COUNT('Girls Rosters'!$Q$2:$Q$151)=0,"",VLOOKUP(B57,'Girls Rosters'!$P$2:$T$151,2,FALSE)))</f>
        <v/>
      </c>
      <c r="D57" t="str">
        <f>IF(B57="","",IF(COUNTA('Girls Rosters'!$S$2:$S$151)=0,"",IF(VLOOKUP(B57,'Girls Rosters'!$P$2:$T$151,4,FALSE)="","",VLOOKUP(B57,'Girls Rosters'!$P$2:$T$151,4,FALSE))))</f>
        <v/>
      </c>
      <c r="E57" t="str">
        <f>IF(B57="","",IF(COUNTA('Girls Rosters'!$S$2:$S$151)=0,"",IF(VLOOKUP(B57,'Girls Rosters'!$P$2:$T$151,3,FALSE)="","",VLOOKUP(B57,'Girls Rosters'!$P$2:$T$151,3,FALSE))))</f>
        <v/>
      </c>
      <c r="F57" s="4"/>
      <c r="G57" t="str">
        <f>IF(B57="","",IF(COUNTIF($D$2:$D$151,D57)&lt;5,"",IF(COUNTIF($D$2:D57,D57)&gt;7,"",MAX($G$2:G56)+1)))</f>
        <v/>
      </c>
    </row>
    <row r="58" spans="1:7" x14ac:dyDescent="0.25">
      <c r="A58" t="str">
        <f>IF(B58="","",IF(D58='Girls Rosters'!$B$2,COUNTIF($D$2:D58,'Girls Rosters'!$B$2)&amp;D58,IF(D58='Girls Rosters'!$G$2,COUNTIF($D$2:D58,'Girls Rosters'!$G$2)&amp;D58,COUNTIF($D$2:D58,'Girls Rosters'!$L$2)&amp;D58)))</f>
        <v/>
      </c>
      <c r="B58" t="str">
        <f>IF(COUNT('Girls Rosters'!$P$2:$P$151)&gt;COUNT($B$2:B57),B57+1,"")</f>
        <v/>
      </c>
      <c r="C58" t="str">
        <f>IF(B58="","",IF(COUNT('Girls Rosters'!$Q$2:$Q$151)=0,"",VLOOKUP(B58,'Girls Rosters'!$P$2:$T$151,2,FALSE)))</f>
        <v/>
      </c>
      <c r="D58" t="str">
        <f>IF(B58="","",IF(COUNTA('Girls Rosters'!$S$2:$S$151)=0,"",IF(VLOOKUP(B58,'Girls Rosters'!$P$2:$T$151,4,FALSE)="","",VLOOKUP(B58,'Girls Rosters'!$P$2:$T$151,4,FALSE))))</f>
        <v/>
      </c>
      <c r="E58" t="str">
        <f>IF(B58="","",IF(COUNTA('Girls Rosters'!$S$2:$S$151)=0,"",IF(VLOOKUP(B58,'Girls Rosters'!$P$2:$T$151,3,FALSE)="","",VLOOKUP(B58,'Girls Rosters'!$P$2:$T$151,3,FALSE))))</f>
        <v/>
      </c>
      <c r="F58" s="4"/>
      <c r="G58" t="str">
        <f>IF(B58="","",IF(COUNTIF($D$2:$D$151,D58)&lt;5,"",IF(COUNTIF($D$2:D58,D58)&gt;7,"",MAX($G$2:G57)+1)))</f>
        <v/>
      </c>
    </row>
    <row r="59" spans="1:7" x14ac:dyDescent="0.25">
      <c r="A59" t="str">
        <f>IF(B59="","",IF(D59='Girls Rosters'!$B$2,COUNTIF($D$2:D59,'Girls Rosters'!$B$2)&amp;D59,IF(D59='Girls Rosters'!$G$2,COUNTIF($D$2:D59,'Girls Rosters'!$G$2)&amp;D59,COUNTIF($D$2:D59,'Girls Rosters'!$L$2)&amp;D59)))</f>
        <v/>
      </c>
      <c r="B59" t="str">
        <f>IF(COUNT('Girls Rosters'!$P$2:$P$151)&gt;COUNT($B$2:B58),B58+1,"")</f>
        <v/>
      </c>
      <c r="C59" t="str">
        <f>IF(B59="","",IF(COUNT('Girls Rosters'!$Q$2:$Q$151)=0,"",VLOOKUP(B59,'Girls Rosters'!$P$2:$T$151,2,FALSE)))</f>
        <v/>
      </c>
      <c r="D59" t="str">
        <f>IF(B59="","",IF(COUNTA('Girls Rosters'!$S$2:$S$151)=0,"",IF(VLOOKUP(B59,'Girls Rosters'!$P$2:$T$151,4,FALSE)="","",VLOOKUP(B59,'Girls Rosters'!$P$2:$T$151,4,FALSE))))</f>
        <v/>
      </c>
      <c r="E59" t="str">
        <f>IF(B59="","",IF(COUNTA('Girls Rosters'!$S$2:$S$151)=0,"",IF(VLOOKUP(B59,'Girls Rosters'!$P$2:$T$151,3,FALSE)="","",VLOOKUP(B59,'Girls Rosters'!$P$2:$T$151,3,FALSE))))</f>
        <v/>
      </c>
      <c r="F59" s="4"/>
      <c r="G59" t="str">
        <f>IF(B59="","",IF(COUNTIF($D$2:$D$151,D59)&lt;5,"",IF(COUNTIF($D$2:D59,D59)&gt;7,"",MAX($G$2:G58)+1)))</f>
        <v/>
      </c>
    </row>
    <row r="60" spans="1:7" x14ac:dyDescent="0.25">
      <c r="A60" t="str">
        <f>IF(B60="","",IF(D60='Girls Rosters'!$B$2,COUNTIF($D$2:D60,'Girls Rosters'!$B$2)&amp;D60,IF(D60='Girls Rosters'!$G$2,COUNTIF($D$2:D60,'Girls Rosters'!$G$2)&amp;D60,COUNTIF($D$2:D60,'Girls Rosters'!$L$2)&amp;D60)))</f>
        <v/>
      </c>
      <c r="B60" t="str">
        <f>IF(COUNT('Girls Rosters'!$P$2:$P$151)&gt;COUNT($B$2:B59),B59+1,"")</f>
        <v/>
      </c>
      <c r="C60" t="str">
        <f>IF(B60="","",IF(COUNT('Girls Rosters'!$Q$2:$Q$151)=0,"",VLOOKUP(B60,'Girls Rosters'!$P$2:$T$151,2,FALSE)))</f>
        <v/>
      </c>
      <c r="D60" t="str">
        <f>IF(B60="","",IF(COUNTA('Girls Rosters'!$S$2:$S$151)=0,"",IF(VLOOKUP(B60,'Girls Rosters'!$P$2:$T$151,4,FALSE)="","",VLOOKUP(B60,'Girls Rosters'!$P$2:$T$151,4,FALSE))))</f>
        <v/>
      </c>
      <c r="E60" t="str">
        <f>IF(B60="","",IF(COUNTA('Girls Rosters'!$S$2:$S$151)=0,"",IF(VLOOKUP(B60,'Girls Rosters'!$P$2:$T$151,3,FALSE)="","",VLOOKUP(B60,'Girls Rosters'!$P$2:$T$151,3,FALSE))))</f>
        <v/>
      </c>
      <c r="F60" s="4"/>
      <c r="G60" t="str">
        <f>IF(B60="","",IF(COUNTIF($D$2:$D$151,D60)&lt;5,"",IF(COUNTIF($D$2:D60,D60)&gt;7,"",MAX($G$2:G59)+1)))</f>
        <v/>
      </c>
    </row>
    <row r="61" spans="1:7" x14ac:dyDescent="0.25">
      <c r="A61" t="str">
        <f>IF(B61="","",IF(D61='Girls Rosters'!$B$2,COUNTIF($D$2:D61,'Girls Rosters'!$B$2)&amp;D61,IF(D61='Girls Rosters'!$G$2,COUNTIF($D$2:D61,'Girls Rosters'!$G$2)&amp;D61,COUNTIF($D$2:D61,'Girls Rosters'!$L$2)&amp;D61)))</f>
        <v/>
      </c>
      <c r="B61" t="str">
        <f>IF(COUNT('Girls Rosters'!$P$2:$P$151)&gt;COUNT($B$2:B60),B60+1,"")</f>
        <v/>
      </c>
      <c r="C61" t="str">
        <f>IF(B61="","",IF(COUNT('Girls Rosters'!$Q$2:$Q$151)=0,"",VLOOKUP(B61,'Girls Rosters'!$P$2:$T$151,2,FALSE)))</f>
        <v/>
      </c>
      <c r="D61" t="str">
        <f>IF(B61="","",IF(COUNTA('Girls Rosters'!$S$2:$S$151)=0,"",IF(VLOOKUP(B61,'Girls Rosters'!$P$2:$T$151,4,FALSE)="","",VLOOKUP(B61,'Girls Rosters'!$P$2:$T$151,4,FALSE))))</f>
        <v/>
      </c>
      <c r="E61" t="str">
        <f>IF(B61="","",IF(COUNTA('Girls Rosters'!$S$2:$S$151)=0,"",IF(VLOOKUP(B61,'Girls Rosters'!$P$2:$T$151,3,FALSE)="","",VLOOKUP(B61,'Girls Rosters'!$P$2:$T$151,3,FALSE))))</f>
        <v/>
      </c>
      <c r="F61" s="4"/>
      <c r="G61" t="str">
        <f>IF(B61="","",IF(COUNTIF($D$2:$D$151,D61)&lt;5,"",IF(COUNTIF($D$2:D61,D61)&gt;7,"",MAX($G$2:G60)+1)))</f>
        <v/>
      </c>
    </row>
    <row r="62" spans="1:7" x14ac:dyDescent="0.25">
      <c r="A62" t="str">
        <f>IF(B62="","",IF(D62='Girls Rosters'!$B$2,COUNTIF($D$2:D62,'Girls Rosters'!$B$2)&amp;D62,IF(D62='Girls Rosters'!$G$2,COUNTIF($D$2:D62,'Girls Rosters'!$G$2)&amp;D62,COUNTIF($D$2:D62,'Girls Rosters'!$L$2)&amp;D62)))</f>
        <v/>
      </c>
      <c r="B62" t="str">
        <f>IF(COUNT('Girls Rosters'!$P$2:$P$151)&gt;COUNT($B$2:B61),B61+1,"")</f>
        <v/>
      </c>
      <c r="C62" t="str">
        <f>IF(B62="","",IF(COUNT('Girls Rosters'!$Q$2:$Q$151)=0,"",VLOOKUP(B62,'Girls Rosters'!$P$2:$T$151,2,FALSE)))</f>
        <v/>
      </c>
      <c r="D62" t="str">
        <f>IF(B62="","",IF(COUNTA('Girls Rosters'!$S$2:$S$151)=0,"",IF(VLOOKUP(B62,'Girls Rosters'!$P$2:$T$151,4,FALSE)="","",VLOOKUP(B62,'Girls Rosters'!$P$2:$T$151,4,FALSE))))</f>
        <v/>
      </c>
      <c r="E62" t="str">
        <f>IF(B62="","",IF(COUNTA('Girls Rosters'!$S$2:$S$151)=0,"",IF(VLOOKUP(B62,'Girls Rosters'!$P$2:$T$151,3,FALSE)="","",VLOOKUP(B62,'Girls Rosters'!$P$2:$T$151,3,FALSE))))</f>
        <v/>
      </c>
      <c r="F62" s="4"/>
      <c r="G62" t="str">
        <f>IF(B62="","",IF(COUNTIF($D$2:$D$151,D62)&lt;5,"",IF(COUNTIF($D$2:D62,D62)&gt;7,"",MAX($G$2:G61)+1)))</f>
        <v/>
      </c>
    </row>
    <row r="63" spans="1:7" x14ac:dyDescent="0.25">
      <c r="A63" t="str">
        <f>IF(B63="","",IF(D63='Girls Rosters'!$B$2,COUNTIF($D$2:D63,'Girls Rosters'!$B$2)&amp;D63,IF(D63='Girls Rosters'!$G$2,COUNTIF($D$2:D63,'Girls Rosters'!$G$2)&amp;D63,COUNTIF($D$2:D63,'Girls Rosters'!$L$2)&amp;D63)))</f>
        <v/>
      </c>
      <c r="B63" t="str">
        <f>IF(COUNT('Girls Rosters'!$P$2:$P$151)&gt;COUNT($B$2:B62),B62+1,"")</f>
        <v/>
      </c>
      <c r="C63" t="str">
        <f>IF(B63="","",IF(COUNT('Girls Rosters'!$Q$2:$Q$151)=0,"",VLOOKUP(B63,'Girls Rosters'!$P$2:$T$151,2,FALSE)))</f>
        <v/>
      </c>
      <c r="D63" t="str">
        <f>IF(B63="","",IF(COUNTA('Girls Rosters'!$S$2:$S$151)=0,"",IF(VLOOKUP(B63,'Girls Rosters'!$P$2:$T$151,4,FALSE)="","",VLOOKUP(B63,'Girls Rosters'!$P$2:$T$151,4,FALSE))))</f>
        <v/>
      </c>
      <c r="E63" t="str">
        <f>IF(B63="","",IF(COUNTA('Girls Rosters'!$S$2:$S$151)=0,"",IF(VLOOKUP(B63,'Girls Rosters'!$P$2:$T$151,3,FALSE)="","",VLOOKUP(B63,'Girls Rosters'!$P$2:$T$151,3,FALSE))))</f>
        <v/>
      </c>
      <c r="F63" s="4"/>
      <c r="G63" t="str">
        <f>IF(B63="","",IF(COUNTIF($D$2:$D$151,D63)&lt;5,"",IF(COUNTIF($D$2:D63,D63)&gt;7,"",MAX($G$2:G62)+1)))</f>
        <v/>
      </c>
    </row>
    <row r="64" spans="1:7" x14ac:dyDescent="0.25">
      <c r="A64" t="str">
        <f>IF(B64="","",IF(D64='Girls Rosters'!$B$2,COUNTIF($D$2:D64,'Girls Rosters'!$B$2)&amp;D64,IF(D64='Girls Rosters'!$G$2,COUNTIF($D$2:D64,'Girls Rosters'!$G$2)&amp;D64,COUNTIF($D$2:D64,'Girls Rosters'!$L$2)&amp;D64)))</f>
        <v/>
      </c>
      <c r="B64" t="str">
        <f>IF(COUNT('Girls Rosters'!$P$2:$P$151)&gt;COUNT($B$2:B63),B63+1,"")</f>
        <v/>
      </c>
      <c r="C64" t="str">
        <f>IF(B64="","",IF(COUNT('Girls Rosters'!$Q$2:$Q$151)=0,"",VLOOKUP(B64,'Girls Rosters'!$P$2:$T$151,2,FALSE)))</f>
        <v/>
      </c>
      <c r="D64" t="str">
        <f>IF(B64="","",IF(COUNTA('Girls Rosters'!$S$2:$S$151)=0,"",IF(VLOOKUP(B64,'Girls Rosters'!$P$2:$T$151,4,FALSE)="","",VLOOKUP(B64,'Girls Rosters'!$P$2:$T$151,4,FALSE))))</f>
        <v/>
      </c>
      <c r="E64" t="str">
        <f>IF(B64="","",IF(COUNTA('Girls Rosters'!$S$2:$S$151)=0,"",IF(VLOOKUP(B64,'Girls Rosters'!$P$2:$T$151,3,FALSE)="","",VLOOKUP(B64,'Girls Rosters'!$P$2:$T$151,3,FALSE))))</f>
        <v/>
      </c>
      <c r="F64" s="4"/>
      <c r="G64" t="str">
        <f>IF(B64="","",IF(COUNTIF($D$2:$D$151,D64)&lt;5,"",IF(COUNTIF($D$2:D64,D64)&gt;7,"",MAX($G$2:G63)+1)))</f>
        <v/>
      </c>
    </row>
    <row r="65" spans="1:7" x14ac:dyDescent="0.25">
      <c r="A65" t="str">
        <f>IF(B65="","",IF(D65='Girls Rosters'!$B$2,COUNTIF($D$2:D65,'Girls Rosters'!$B$2)&amp;D65,IF(D65='Girls Rosters'!$G$2,COUNTIF($D$2:D65,'Girls Rosters'!$G$2)&amp;D65,COUNTIF($D$2:D65,'Girls Rosters'!$L$2)&amp;D65)))</f>
        <v/>
      </c>
      <c r="B65" t="str">
        <f>IF(COUNT('Girls Rosters'!$P$2:$P$151)&gt;COUNT($B$2:B64),B64+1,"")</f>
        <v/>
      </c>
      <c r="C65" t="str">
        <f>IF(B65="","",IF(COUNT('Girls Rosters'!$Q$2:$Q$151)=0,"",VLOOKUP(B65,'Girls Rosters'!$P$2:$T$151,2,FALSE)))</f>
        <v/>
      </c>
      <c r="D65" t="str">
        <f>IF(B65="","",IF(COUNTA('Girls Rosters'!$S$2:$S$151)=0,"",IF(VLOOKUP(B65,'Girls Rosters'!$P$2:$T$151,4,FALSE)="","",VLOOKUP(B65,'Girls Rosters'!$P$2:$T$151,4,FALSE))))</f>
        <v/>
      </c>
      <c r="E65" t="str">
        <f>IF(B65="","",IF(COUNTA('Girls Rosters'!$S$2:$S$151)=0,"",IF(VLOOKUP(B65,'Girls Rosters'!$P$2:$T$151,3,FALSE)="","",VLOOKUP(B65,'Girls Rosters'!$P$2:$T$151,3,FALSE))))</f>
        <v/>
      </c>
      <c r="F65" s="4"/>
      <c r="G65" t="str">
        <f>IF(B65="","",IF(COUNTIF($D$2:$D$151,D65)&lt;5,"",IF(COUNTIF($D$2:D65,D65)&gt;7,"",MAX($G$2:G64)+1)))</f>
        <v/>
      </c>
    </row>
    <row r="66" spans="1:7" x14ac:dyDescent="0.25">
      <c r="A66" t="str">
        <f>IF(B66="","",IF(D66='Girls Rosters'!$B$2,COUNTIF($D$2:D66,'Girls Rosters'!$B$2)&amp;D66,IF(D66='Girls Rosters'!$G$2,COUNTIF($D$2:D66,'Girls Rosters'!$G$2)&amp;D66,COUNTIF($D$2:D66,'Girls Rosters'!$L$2)&amp;D66)))</f>
        <v/>
      </c>
      <c r="B66" t="str">
        <f>IF(COUNT('Girls Rosters'!$P$2:$P$151)&gt;COUNT($B$2:B65),B65+1,"")</f>
        <v/>
      </c>
      <c r="C66" t="str">
        <f>IF(B66="","",IF(COUNT('Girls Rosters'!$Q$2:$Q$151)=0,"",VLOOKUP(B66,'Girls Rosters'!$P$2:$T$151,2,FALSE)))</f>
        <v/>
      </c>
      <c r="D66" t="str">
        <f>IF(B66="","",IF(COUNTA('Girls Rosters'!$S$2:$S$151)=0,"",IF(VLOOKUP(B66,'Girls Rosters'!$P$2:$T$151,4,FALSE)="","",VLOOKUP(B66,'Girls Rosters'!$P$2:$T$151,4,FALSE))))</f>
        <v/>
      </c>
      <c r="E66" t="str">
        <f>IF(B66="","",IF(COUNTA('Girls Rosters'!$S$2:$S$151)=0,"",IF(VLOOKUP(B66,'Girls Rosters'!$P$2:$T$151,3,FALSE)="","",VLOOKUP(B66,'Girls Rosters'!$P$2:$T$151,3,FALSE))))</f>
        <v/>
      </c>
      <c r="F66" s="4"/>
      <c r="G66" t="str">
        <f>IF(B66="","",IF(COUNTIF($D$2:$D$151,D66)&lt;5,"",IF(COUNTIF($D$2:D66,D66)&gt;7,"",MAX($G$2:G65)+1)))</f>
        <v/>
      </c>
    </row>
    <row r="67" spans="1:7" x14ac:dyDescent="0.25">
      <c r="A67" t="str">
        <f>IF(B67="","",IF(D67='Girls Rosters'!$B$2,COUNTIF($D$2:D67,'Girls Rosters'!$B$2)&amp;D67,IF(D67='Girls Rosters'!$G$2,COUNTIF($D$2:D67,'Girls Rosters'!$G$2)&amp;D67,COUNTIF($D$2:D67,'Girls Rosters'!$L$2)&amp;D67)))</f>
        <v/>
      </c>
      <c r="B67" t="str">
        <f>IF(COUNT('Girls Rosters'!$P$2:$P$151)&gt;COUNT($B$2:B66),B66+1,"")</f>
        <v/>
      </c>
      <c r="C67" t="str">
        <f>IF(B67="","",IF(COUNT('Girls Rosters'!$Q$2:$Q$151)=0,"",VLOOKUP(B67,'Girls Rosters'!$P$2:$T$151,2,FALSE)))</f>
        <v/>
      </c>
      <c r="D67" t="str">
        <f>IF(B67="","",IF(COUNTA('Girls Rosters'!$S$2:$S$151)=0,"",IF(VLOOKUP(B67,'Girls Rosters'!$P$2:$T$151,4,FALSE)="","",VLOOKUP(B67,'Girls Rosters'!$P$2:$T$151,4,FALSE))))</f>
        <v/>
      </c>
      <c r="E67" t="str">
        <f>IF(B67="","",IF(COUNTA('Girls Rosters'!$S$2:$S$151)=0,"",IF(VLOOKUP(B67,'Girls Rosters'!$P$2:$T$151,3,FALSE)="","",VLOOKUP(B67,'Girls Rosters'!$P$2:$T$151,3,FALSE))))</f>
        <v/>
      </c>
      <c r="F67" s="4"/>
      <c r="G67" t="str">
        <f>IF(B67="","",IF(COUNTIF($D$2:$D$151,D67)&lt;5,"",IF(COUNTIF($D$2:D67,D67)&gt;7,"",MAX($G$2:G66)+1)))</f>
        <v/>
      </c>
    </row>
    <row r="68" spans="1:7" x14ac:dyDescent="0.25">
      <c r="A68" t="str">
        <f>IF(B68="","",IF(D68='Girls Rosters'!$B$2,COUNTIF($D$2:D68,'Girls Rosters'!$B$2)&amp;D68,IF(D68='Girls Rosters'!$G$2,COUNTIF($D$2:D68,'Girls Rosters'!$G$2)&amp;D68,COUNTIF($D$2:D68,'Girls Rosters'!$L$2)&amp;D68)))</f>
        <v/>
      </c>
      <c r="B68" t="str">
        <f>IF(COUNT('Girls Rosters'!$P$2:$P$151)&gt;COUNT($B$2:B67),B67+1,"")</f>
        <v/>
      </c>
      <c r="C68" t="str">
        <f>IF(B68="","",IF(COUNT('Girls Rosters'!$Q$2:$Q$151)=0,"",VLOOKUP(B68,'Girls Rosters'!$P$2:$T$151,2,FALSE)))</f>
        <v/>
      </c>
      <c r="D68" t="str">
        <f>IF(B68="","",IF(COUNTA('Girls Rosters'!$S$2:$S$151)=0,"",IF(VLOOKUP(B68,'Girls Rosters'!$P$2:$T$151,4,FALSE)="","",VLOOKUP(B68,'Girls Rosters'!$P$2:$T$151,4,FALSE))))</f>
        <v/>
      </c>
      <c r="E68" t="str">
        <f>IF(B68="","",IF(COUNTA('Girls Rosters'!$S$2:$S$151)=0,"",IF(VLOOKUP(B68,'Girls Rosters'!$P$2:$T$151,3,FALSE)="","",VLOOKUP(B68,'Girls Rosters'!$P$2:$T$151,3,FALSE))))</f>
        <v/>
      </c>
      <c r="F68" s="4"/>
      <c r="G68" t="str">
        <f>IF(B68="","",IF(COUNTIF($D$2:$D$151,D68)&lt;5,"",IF(COUNTIF($D$2:D68,D68)&gt;7,"",MAX($G$2:G67)+1)))</f>
        <v/>
      </c>
    </row>
    <row r="69" spans="1:7" x14ac:dyDescent="0.25">
      <c r="A69" t="str">
        <f>IF(B69="","",IF(D69='Girls Rosters'!$B$2,COUNTIF($D$2:D69,'Girls Rosters'!$B$2)&amp;D69,IF(D69='Girls Rosters'!$G$2,COUNTIF($D$2:D69,'Girls Rosters'!$G$2)&amp;D69,COUNTIF($D$2:D69,'Girls Rosters'!$L$2)&amp;D69)))</f>
        <v/>
      </c>
      <c r="B69" t="str">
        <f>IF(COUNT('Girls Rosters'!$P$2:$P$151)&gt;COUNT($B$2:B68),B68+1,"")</f>
        <v/>
      </c>
      <c r="C69" t="str">
        <f>IF(B69="","",IF(COUNT('Girls Rosters'!$Q$2:$Q$151)=0,"",VLOOKUP(B69,'Girls Rosters'!$P$2:$T$151,2,FALSE)))</f>
        <v/>
      </c>
      <c r="D69" t="str">
        <f>IF(B69="","",IF(COUNTA('Girls Rosters'!$S$2:$S$151)=0,"",IF(VLOOKUP(B69,'Girls Rosters'!$P$2:$T$151,4,FALSE)="","",VLOOKUP(B69,'Girls Rosters'!$P$2:$T$151,4,FALSE))))</f>
        <v/>
      </c>
      <c r="E69" t="str">
        <f>IF(B69="","",IF(COUNTA('Girls Rosters'!$S$2:$S$151)=0,"",IF(VLOOKUP(B69,'Girls Rosters'!$P$2:$T$151,3,FALSE)="","",VLOOKUP(B69,'Girls Rosters'!$P$2:$T$151,3,FALSE))))</f>
        <v/>
      </c>
      <c r="F69" s="4"/>
      <c r="G69" t="str">
        <f>IF(B69="","",IF(COUNTIF($D$2:$D$151,D69)&lt;5,"",IF(COUNTIF($D$2:D69,D69)&gt;7,"",MAX($G$2:G68)+1)))</f>
        <v/>
      </c>
    </row>
    <row r="70" spans="1:7" x14ac:dyDescent="0.25">
      <c r="A70" t="str">
        <f>IF(B70="","",IF(D70='Girls Rosters'!$B$2,COUNTIF($D$2:D70,'Girls Rosters'!$B$2)&amp;D70,IF(D70='Girls Rosters'!$G$2,COUNTIF($D$2:D70,'Girls Rosters'!$G$2)&amp;D70,COUNTIF($D$2:D70,'Girls Rosters'!$L$2)&amp;D70)))</f>
        <v/>
      </c>
      <c r="B70" t="str">
        <f>IF(COUNT('Girls Rosters'!$P$2:$P$151)&gt;COUNT($B$2:B69),B69+1,"")</f>
        <v/>
      </c>
      <c r="C70" t="str">
        <f>IF(B70="","",IF(COUNT('Girls Rosters'!$Q$2:$Q$151)=0,"",VLOOKUP(B70,'Girls Rosters'!$P$2:$T$151,2,FALSE)))</f>
        <v/>
      </c>
      <c r="D70" t="str">
        <f>IF(B70="","",IF(COUNTA('Girls Rosters'!$S$2:$S$151)=0,"",IF(VLOOKUP(B70,'Girls Rosters'!$P$2:$T$151,4,FALSE)="","",VLOOKUP(B70,'Girls Rosters'!$P$2:$T$151,4,FALSE))))</f>
        <v/>
      </c>
      <c r="E70" t="str">
        <f>IF(B70="","",IF(COUNTA('Girls Rosters'!$S$2:$S$151)=0,"",IF(VLOOKUP(B70,'Girls Rosters'!$P$2:$T$151,3,FALSE)="","",VLOOKUP(B70,'Girls Rosters'!$P$2:$T$151,3,FALSE))))</f>
        <v/>
      </c>
      <c r="F70" s="4"/>
      <c r="G70" t="str">
        <f>IF(B70="","",IF(COUNTIF($D$2:$D$151,D70)&lt;5,"",IF(COUNTIF($D$2:D70,D70)&gt;7,"",MAX($G$2:G69)+1)))</f>
        <v/>
      </c>
    </row>
    <row r="71" spans="1:7" x14ac:dyDescent="0.25">
      <c r="A71" t="str">
        <f>IF(B71="","",IF(D71='Girls Rosters'!$B$2,COUNTIF($D$2:D71,'Girls Rosters'!$B$2)&amp;D71,IF(D71='Girls Rosters'!$G$2,COUNTIF($D$2:D71,'Girls Rosters'!$G$2)&amp;D71,COUNTIF($D$2:D71,'Girls Rosters'!$L$2)&amp;D71)))</f>
        <v/>
      </c>
      <c r="B71" t="str">
        <f>IF(COUNT('Girls Rosters'!$P$2:$P$151)&gt;COUNT($B$2:B70),B70+1,"")</f>
        <v/>
      </c>
      <c r="C71" t="str">
        <f>IF(B71="","",IF(COUNT('Girls Rosters'!$Q$2:$Q$151)=0,"",VLOOKUP(B71,'Girls Rosters'!$P$2:$T$151,2,FALSE)))</f>
        <v/>
      </c>
      <c r="D71" t="str">
        <f>IF(B71="","",IF(COUNTA('Girls Rosters'!$S$2:$S$151)=0,"",IF(VLOOKUP(B71,'Girls Rosters'!$P$2:$T$151,4,FALSE)="","",VLOOKUP(B71,'Girls Rosters'!$P$2:$T$151,4,FALSE))))</f>
        <v/>
      </c>
      <c r="E71" t="str">
        <f>IF(B71="","",IF(COUNTA('Girls Rosters'!$S$2:$S$151)=0,"",IF(VLOOKUP(B71,'Girls Rosters'!$P$2:$T$151,3,FALSE)="","",VLOOKUP(B71,'Girls Rosters'!$P$2:$T$151,3,FALSE))))</f>
        <v/>
      </c>
      <c r="F71" s="4"/>
      <c r="G71" t="str">
        <f>IF(B71="","",IF(COUNTIF($D$2:$D$151,D71)&lt;5,"",IF(COUNTIF($D$2:D71,D71)&gt;7,"",MAX($G$2:G70)+1)))</f>
        <v/>
      </c>
    </row>
    <row r="72" spans="1:7" x14ac:dyDescent="0.25">
      <c r="A72" t="str">
        <f>IF(B72="","",IF(D72='Girls Rosters'!$B$2,COUNTIF($D$2:D72,'Girls Rosters'!$B$2)&amp;D72,IF(D72='Girls Rosters'!$G$2,COUNTIF($D$2:D72,'Girls Rosters'!$G$2)&amp;D72,COUNTIF($D$2:D72,'Girls Rosters'!$L$2)&amp;D72)))</f>
        <v/>
      </c>
      <c r="B72" t="str">
        <f>IF(COUNT('Girls Rosters'!$P$2:$P$151)&gt;COUNT($B$2:B71),B71+1,"")</f>
        <v/>
      </c>
      <c r="C72" t="str">
        <f>IF(B72="","",IF(COUNT('Girls Rosters'!$Q$2:$Q$151)=0,"",VLOOKUP(B72,'Girls Rosters'!$P$2:$T$151,2,FALSE)))</f>
        <v/>
      </c>
      <c r="D72" t="str">
        <f>IF(B72="","",IF(COUNTA('Girls Rosters'!$S$2:$S$151)=0,"",IF(VLOOKUP(B72,'Girls Rosters'!$P$2:$T$151,4,FALSE)="","",VLOOKUP(B72,'Girls Rosters'!$P$2:$T$151,4,FALSE))))</f>
        <v/>
      </c>
      <c r="E72" t="str">
        <f>IF(B72="","",IF(COUNTA('Girls Rosters'!$S$2:$S$151)=0,"",IF(VLOOKUP(B72,'Girls Rosters'!$P$2:$T$151,3,FALSE)="","",VLOOKUP(B72,'Girls Rosters'!$P$2:$T$151,3,FALSE))))</f>
        <v/>
      </c>
      <c r="F72" s="4"/>
      <c r="G72" t="str">
        <f>IF(B72="","",IF(COUNTIF($D$2:$D$151,D72)&lt;5,"",IF(COUNTIF($D$2:D72,D72)&gt;7,"",MAX($G$2:G71)+1)))</f>
        <v/>
      </c>
    </row>
    <row r="73" spans="1:7" x14ac:dyDescent="0.25">
      <c r="A73" t="str">
        <f>IF(B73="","",IF(D73='Girls Rosters'!$B$2,COUNTIF($D$2:D73,'Girls Rosters'!$B$2)&amp;D73,IF(D73='Girls Rosters'!$G$2,COUNTIF($D$2:D73,'Girls Rosters'!$G$2)&amp;D73,COUNTIF($D$2:D73,'Girls Rosters'!$L$2)&amp;D73)))</f>
        <v/>
      </c>
      <c r="B73" t="str">
        <f>IF(COUNT('Girls Rosters'!$P$2:$P$151)&gt;COUNT($B$2:B72),B72+1,"")</f>
        <v/>
      </c>
      <c r="C73" t="str">
        <f>IF(B73="","",IF(COUNT('Girls Rosters'!$Q$2:$Q$151)=0,"",VLOOKUP(B73,'Girls Rosters'!$P$2:$T$151,2,FALSE)))</f>
        <v/>
      </c>
      <c r="D73" t="str">
        <f>IF(B73="","",IF(COUNTA('Girls Rosters'!$S$2:$S$151)=0,"",IF(VLOOKUP(B73,'Girls Rosters'!$P$2:$T$151,4,FALSE)="","",VLOOKUP(B73,'Girls Rosters'!$P$2:$T$151,4,FALSE))))</f>
        <v/>
      </c>
      <c r="E73" t="str">
        <f>IF(B73="","",IF(COUNTA('Girls Rosters'!$S$2:$S$151)=0,"",IF(VLOOKUP(B73,'Girls Rosters'!$P$2:$T$151,3,FALSE)="","",VLOOKUP(B73,'Girls Rosters'!$P$2:$T$151,3,FALSE))))</f>
        <v/>
      </c>
      <c r="F73" s="4"/>
      <c r="G73" t="str">
        <f>IF(B73="","",IF(COUNTIF($D$2:$D$151,D73)&lt;5,"",IF(COUNTIF($D$2:D73,D73)&gt;7,"",MAX($G$2:G72)+1)))</f>
        <v/>
      </c>
    </row>
    <row r="74" spans="1:7" x14ac:dyDescent="0.25">
      <c r="A74" t="str">
        <f>IF(B74="","",IF(D74='Girls Rosters'!$B$2,COUNTIF($D$2:D74,'Girls Rosters'!$B$2)&amp;D74,IF(D74='Girls Rosters'!$G$2,COUNTIF($D$2:D74,'Girls Rosters'!$G$2)&amp;D74,COUNTIF($D$2:D74,'Girls Rosters'!$L$2)&amp;D74)))</f>
        <v/>
      </c>
      <c r="B74" t="str">
        <f>IF(COUNT('Girls Rosters'!$P$2:$P$151)&gt;COUNT($B$2:B73),B73+1,"")</f>
        <v/>
      </c>
      <c r="C74" t="str">
        <f>IF(B74="","",IF(COUNT('Girls Rosters'!$Q$2:$Q$151)=0,"",VLOOKUP(B74,'Girls Rosters'!$P$2:$T$151,2,FALSE)))</f>
        <v/>
      </c>
      <c r="D74" t="str">
        <f>IF(B74="","",IF(COUNTA('Girls Rosters'!$S$2:$S$151)=0,"",IF(VLOOKUP(B74,'Girls Rosters'!$P$2:$T$151,4,FALSE)="","",VLOOKUP(B74,'Girls Rosters'!$P$2:$T$151,4,FALSE))))</f>
        <v/>
      </c>
      <c r="E74" t="str">
        <f>IF(B74="","",IF(COUNTA('Girls Rosters'!$S$2:$S$151)=0,"",IF(VLOOKUP(B74,'Girls Rosters'!$P$2:$T$151,3,FALSE)="","",VLOOKUP(B74,'Girls Rosters'!$P$2:$T$151,3,FALSE))))</f>
        <v/>
      </c>
      <c r="F74" s="4"/>
      <c r="G74" t="str">
        <f>IF(B74="","",IF(COUNTIF($D$2:$D$151,D74)&lt;5,"",IF(COUNTIF($D$2:D74,D74)&gt;7,"",MAX($G$2:G73)+1)))</f>
        <v/>
      </c>
    </row>
    <row r="75" spans="1:7" x14ac:dyDescent="0.25">
      <c r="A75" t="str">
        <f>IF(B75="","",IF(D75='Girls Rosters'!$B$2,COUNTIF($D$2:D75,'Girls Rosters'!$B$2)&amp;D75,IF(D75='Girls Rosters'!$G$2,COUNTIF($D$2:D75,'Girls Rosters'!$G$2)&amp;D75,COUNTIF($D$2:D75,'Girls Rosters'!$L$2)&amp;D75)))</f>
        <v/>
      </c>
      <c r="B75" t="str">
        <f>IF(COUNT('Girls Rosters'!$P$2:$P$151)&gt;COUNT($B$2:B74),B74+1,"")</f>
        <v/>
      </c>
      <c r="C75" t="str">
        <f>IF(B75="","",IF(COUNT('Girls Rosters'!$Q$2:$Q$151)=0,"",VLOOKUP(B75,'Girls Rosters'!$P$2:$T$151,2,FALSE)))</f>
        <v/>
      </c>
      <c r="D75" t="str">
        <f>IF(B75="","",IF(COUNTA('Girls Rosters'!$S$2:$S$151)=0,"",IF(VLOOKUP(B75,'Girls Rosters'!$P$2:$T$151,4,FALSE)="","",VLOOKUP(B75,'Girls Rosters'!$P$2:$T$151,4,FALSE))))</f>
        <v/>
      </c>
      <c r="E75" t="str">
        <f>IF(B75="","",IF(COUNTA('Girls Rosters'!$S$2:$S$151)=0,"",IF(VLOOKUP(B75,'Girls Rosters'!$P$2:$T$151,3,FALSE)="","",VLOOKUP(B75,'Girls Rosters'!$P$2:$T$151,3,FALSE))))</f>
        <v/>
      </c>
      <c r="F75" s="4"/>
      <c r="G75" t="str">
        <f>IF(B75="","",IF(COUNTIF($D$2:$D$151,D75)&lt;5,"",IF(COUNTIF($D$2:D75,D75)&gt;7,"",MAX($G$2:G74)+1)))</f>
        <v/>
      </c>
    </row>
    <row r="76" spans="1:7" x14ac:dyDescent="0.25">
      <c r="A76" t="str">
        <f>IF(B76="","",IF(D76='Girls Rosters'!$B$2,COUNTIF($D$2:D76,'Girls Rosters'!$B$2)&amp;D76,IF(D76='Girls Rosters'!$G$2,COUNTIF($D$2:D76,'Girls Rosters'!$G$2)&amp;D76,COUNTIF($D$2:D76,'Girls Rosters'!$L$2)&amp;D76)))</f>
        <v/>
      </c>
      <c r="B76" t="str">
        <f>IF(COUNT('Girls Rosters'!$P$2:$P$151)&gt;COUNT($B$2:B75),B75+1,"")</f>
        <v/>
      </c>
      <c r="C76" t="str">
        <f>IF(B76="","",IF(COUNT('Girls Rosters'!$Q$2:$Q$151)=0,"",VLOOKUP(B76,'Girls Rosters'!$P$2:$T$151,2,FALSE)))</f>
        <v/>
      </c>
      <c r="D76" t="str">
        <f>IF(B76="","",IF(COUNTA('Girls Rosters'!$S$2:$S$151)=0,"",IF(VLOOKUP(B76,'Girls Rosters'!$P$2:$T$151,4,FALSE)="","",VLOOKUP(B76,'Girls Rosters'!$P$2:$T$151,4,FALSE))))</f>
        <v/>
      </c>
      <c r="E76" t="str">
        <f>IF(B76="","",IF(COUNTA('Girls Rosters'!$S$2:$S$151)=0,"",IF(VLOOKUP(B76,'Girls Rosters'!$P$2:$T$151,3,FALSE)="","",VLOOKUP(B76,'Girls Rosters'!$P$2:$T$151,3,FALSE))))</f>
        <v/>
      </c>
      <c r="F76" s="4"/>
      <c r="G76" t="str">
        <f>IF(B76="","",IF(COUNTIF($D$2:$D$151,D76)&lt;5,"",IF(COUNTIF($D$2:D76,D76)&gt;7,"",MAX($G$2:G75)+1)))</f>
        <v/>
      </c>
    </row>
    <row r="77" spans="1:7" x14ac:dyDescent="0.25">
      <c r="A77" t="str">
        <f>IF(B77="","",IF(D77='Girls Rosters'!$B$2,COUNTIF($D$2:D77,'Girls Rosters'!$B$2)&amp;D77,IF(D77='Girls Rosters'!$G$2,COUNTIF($D$2:D77,'Girls Rosters'!$G$2)&amp;D77,COUNTIF($D$2:D77,'Girls Rosters'!$L$2)&amp;D77)))</f>
        <v/>
      </c>
      <c r="B77" t="str">
        <f>IF(COUNT('Girls Rosters'!$P$2:$P$151)&gt;COUNT($B$2:B76),B76+1,"")</f>
        <v/>
      </c>
      <c r="C77" t="str">
        <f>IF(B77="","",IF(COUNT('Girls Rosters'!$Q$2:$Q$151)=0,"",VLOOKUP(B77,'Girls Rosters'!$P$2:$T$151,2,FALSE)))</f>
        <v/>
      </c>
      <c r="D77" t="str">
        <f>IF(B77="","",IF(COUNTA('Girls Rosters'!$S$2:$S$151)=0,"",IF(VLOOKUP(B77,'Girls Rosters'!$P$2:$T$151,4,FALSE)="","",VLOOKUP(B77,'Girls Rosters'!$P$2:$T$151,4,FALSE))))</f>
        <v/>
      </c>
      <c r="E77" t="str">
        <f>IF(B77="","",IF(COUNTA('Girls Rosters'!$S$2:$S$151)=0,"",IF(VLOOKUP(B77,'Girls Rosters'!$P$2:$T$151,3,FALSE)="","",VLOOKUP(B77,'Girls Rosters'!$P$2:$T$151,3,FALSE))))</f>
        <v/>
      </c>
      <c r="F77" s="4"/>
      <c r="G77" t="str">
        <f>IF(B77="","",IF(COUNTIF($D$2:$D$151,D77)&lt;5,"",IF(COUNTIF($D$2:D77,D77)&gt;7,"",MAX($G$2:G76)+1)))</f>
        <v/>
      </c>
    </row>
    <row r="78" spans="1:7" x14ac:dyDescent="0.25">
      <c r="A78" t="str">
        <f>IF(B78="","",IF(D78='Girls Rosters'!$B$2,COUNTIF($D$2:D78,'Girls Rosters'!$B$2)&amp;D78,IF(D78='Girls Rosters'!$G$2,COUNTIF($D$2:D78,'Girls Rosters'!$G$2)&amp;D78,COUNTIF($D$2:D78,'Girls Rosters'!$L$2)&amp;D78)))</f>
        <v/>
      </c>
      <c r="B78" t="str">
        <f>IF(COUNT('Girls Rosters'!$P$2:$P$151)&gt;COUNT($B$2:B77),B77+1,"")</f>
        <v/>
      </c>
      <c r="C78" t="str">
        <f>IF(B78="","",IF(COUNT('Girls Rosters'!$Q$2:$Q$151)=0,"",VLOOKUP(B78,'Girls Rosters'!$P$2:$T$151,2,FALSE)))</f>
        <v/>
      </c>
      <c r="D78" t="str">
        <f>IF(B78="","",IF(COUNTA('Girls Rosters'!$S$2:$S$151)=0,"",IF(VLOOKUP(B78,'Girls Rosters'!$P$2:$T$151,4,FALSE)="","",VLOOKUP(B78,'Girls Rosters'!$P$2:$T$151,4,FALSE))))</f>
        <v/>
      </c>
      <c r="E78" t="str">
        <f>IF(B78="","",IF(COUNTA('Girls Rosters'!$S$2:$S$151)=0,"",IF(VLOOKUP(B78,'Girls Rosters'!$P$2:$T$151,3,FALSE)="","",VLOOKUP(B78,'Girls Rosters'!$P$2:$T$151,3,FALSE))))</f>
        <v/>
      </c>
      <c r="F78" s="4"/>
      <c r="G78" t="str">
        <f>IF(B78="","",IF(COUNTIF($D$2:$D$151,D78)&lt;5,"",IF(COUNTIF($D$2:D78,D78)&gt;7,"",MAX($G$2:G77)+1)))</f>
        <v/>
      </c>
    </row>
    <row r="79" spans="1:7" x14ac:dyDescent="0.25">
      <c r="A79" t="str">
        <f>IF(B79="","",IF(D79='Girls Rosters'!$B$2,COUNTIF($D$2:D79,'Girls Rosters'!$B$2)&amp;D79,IF(D79='Girls Rosters'!$G$2,COUNTIF($D$2:D79,'Girls Rosters'!$G$2)&amp;D79,COUNTIF($D$2:D79,'Girls Rosters'!$L$2)&amp;D79)))</f>
        <v/>
      </c>
      <c r="B79" t="str">
        <f>IF(COUNT('Girls Rosters'!$P$2:$P$151)&gt;COUNT($B$2:B78),B78+1,"")</f>
        <v/>
      </c>
      <c r="C79" t="str">
        <f>IF(B79="","",IF(COUNT('Girls Rosters'!$Q$2:$Q$151)=0,"",VLOOKUP(B79,'Girls Rosters'!$P$2:$T$151,2,FALSE)))</f>
        <v/>
      </c>
      <c r="D79" t="str">
        <f>IF(B79="","",IF(COUNTA('Girls Rosters'!$S$2:$S$151)=0,"",IF(VLOOKUP(B79,'Girls Rosters'!$P$2:$T$151,4,FALSE)="","",VLOOKUP(B79,'Girls Rosters'!$P$2:$T$151,4,FALSE))))</f>
        <v/>
      </c>
      <c r="E79" t="str">
        <f>IF(B79="","",IF(COUNTA('Girls Rosters'!$S$2:$S$151)=0,"",IF(VLOOKUP(B79,'Girls Rosters'!$P$2:$T$151,3,FALSE)="","",VLOOKUP(B79,'Girls Rosters'!$P$2:$T$151,3,FALSE))))</f>
        <v/>
      </c>
      <c r="F79" s="4"/>
      <c r="G79" t="str">
        <f>IF(B79="","",IF(COUNTIF($D$2:$D$151,D79)&lt;5,"",IF(COUNTIF($D$2:D79,D79)&gt;7,"",MAX($G$2:G78)+1)))</f>
        <v/>
      </c>
    </row>
    <row r="80" spans="1:7" x14ac:dyDescent="0.25">
      <c r="A80" t="str">
        <f>IF(B80="","",IF(D80='Girls Rosters'!$B$2,COUNTIF($D$2:D80,'Girls Rosters'!$B$2)&amp;D80,IF(D80='Girls Rosters'!$G$2,COUNTIF($D$2:D80,'Girls Rosters'!$G$2)&amp;D80,COUNTIF($D$2:D80,'Girls Rosters'!$L$2)&amp;D80)))</f>
        <v/>
      </c>
      <c r="B80" t="str">
        <f>IF(COUNT('Girls Rosters'!$P$2:$P$151)&gt;COUNT($B$2:B79),B79+1,"")</f>
        <v/>
      </c>
      <c r="C80" t="str">
        <f>IF(B80="","",IF(COUNT('Girls Rosters'!$Q$2:$Q$151)=0,"",VLOOKUP(B80,'Girls Rosters'!$P$2:$T$151,2,FALSE)))</f>
        <v/>
      </c>
      <c r="D80" t="str">
        <f>IF(B80="","",IF(COUNTA('Girls Rosters'!$S$2:$S$151)=0,"",IF(VLOOKUP(B80,'Girls Rosters'!$P$2:$T$151,4,FALSE)="","",VLOOKUP(B80,'Girls Rosters'!$P$2:$T$151,4,FALSE))))</f>
        <v/>
      </c>
      <c r="E80" t="str">
        <f>IF(B80="","",IF(COUNTA('Girls Rosters'!$S$2:$S$151)=0,"",IF(VLOOKUP(B80,'Girls Rosters'!$P$2:$T$151,3,FALSE)="","",VLOOKUP(B80,'Girls Rosters'!$P$2:$T$151,3,FALSE))))</f>
        <v/>
      </c>
      <c r="F80" s="4"/>
      <c r="G80" t="str">
        <f>IF(B80="","",IF(COUNTIF($D$2:$D$151,D80)&lt;5,"",IF(COUNTIF($D$2:D80,D80)&gt;7,"",MAX($G$2:G79)+1)))</f>
        <v/>
      </c>
    </row>
    <row r="81" spans="1:7" x14ac:dyDescent="0.25">
      <c r="A81" t="str">
        <f>IF(B81="","",IF(D81='Girls Rosters'!$B$2,COUNTIF($D$2:D81,'Girls Rosters'!$B$2)&amp;D81,IF(D81='Girls Rosters'!$G$2,COUNTIF($D$2:D81,'Girls Rosters'!$G$2)&amp;D81,COUNTIF($D$2:D81,'Girls Rosters'!$L$2)&amp;D81)))</f>
        <v/>
      </c>
      <c r="B81" t="str">
        <f>IF(COUNT('Girls Rosters'!$P$2:$P$151)&gt;COUNT($B$2:B80),B80+1,"")</f>
        <v/>
      </c>
      <c r="C81" t="str">
        <f>IF(B81="","",IF(COUNT('Girls Rosters'!$Q$2:$Q$151)=0,"",VLOOKUP(B81,'Girls Rosters'!$P$2:$T$151,2,FALSE)))</f>
        <v/>
      </c>
      <c r="D81" t="str">
        <f>IF(B81="","",IF(COUNTA('Girls Rosters'!$S$2:$S$151)=0,"",IF(VLOOKUP(B81,'Girls Rosters'!$P$2:$T$151,4,FALSE)="","",VLOOKUP(B81,'Girls Rosters'!$P$2:$T$151,4,FALSE))))</f>
        <v/>
      </c>
      <c r="E81" t="str">
        <f>IF(B81="","",IF(COUNTA('Girls Rosters'!$S$2:$S$151)=0,"",IF(VLOOKUP(B81,'Girls Rosters'!$P$2:$T$151,3,FALSE)="","",VLOOKUP(B81,'Girls Rosters'!$P$2:$T$151,3,FALSE))))</f>
        <v/>
      </c>
      <c r="F81" s="4"/>
      <c r="G81" t="str">
        <f>IF(B81="","",IF(COUNTIF($D$2:$D$151,D81)&lt;5,"",IF(COUNTIF($D$2:D81,D81)&gt;7,"",MAX($G$2:G80)+1)))</f>
        <v/>
      </c>
    </row>
    <row r="82" spans="1:7" x14ac:dyDescent="0.25">
      <c r="A82" t="str">
        <f>IF(B82="","",IF(D82='Girls Rosters'!$B$2,COUNTIF($D$2:D82,'Girls Rosters'!$B$2)&amp;D82,IF(D82='Girls Rosters'!$G$2,COUNTIF($D$2:D82,'Girls Rosters'!$G$2)&amp;D82,COUNTIF($D$2:D82,'Girls Rosters'!$L$2)&amp;D82)))</f>
        <v/>
      </c>
      <c r="B82" t="str">
        <f>IF(COUNT('Girls Rosters'!$P$2:$P$151)&gt;COUNT($B$2:B81),B81+1,"")</f>
        <v/>
      </c>
      <c r="C82" t="str">
        <f>IF(B82="","",IF(COUNT('Girls Rosters'!$Q$2:$Q$151)=0,"",VLOOKUP(B82,'Girls Rosters'!$P$2:$T$151,2,FALSE)))</f>
        <v/>
      </c>
      <c r="D82" t="str">
        <f>IF(B82="","",IF(COUNTA('Girls Rosters'!$S$2:$S$151)=0,"",IF(VLOOKUP(B82,'Girls Rosters'!$P$2:$T$151,4,FALSE)="","",VLOOKUP(B82,'Girls Rosters'!$P$2:$T$151,4,FALSE))))</f>
        <v/>
      </c>
      <c r="E82" t="str">
        <f>IF(B82="","",IF(COUNTA('Girls Rosters'!$S$2:$S$151)=0,"",IF(VLOOKUP(B82,'Girls Rosters'!$P$2:$T$151,3,FALSE)="","",VLOOKUP(B82,'Girls Rosters'!$P$2:$T$151,3,FALSE))))</f>
        <v/>
      </c>
      <c r="F82" s="4"/>
      <c r="G82" t="str">
        <f>IF(B82="","",IF(COUNTIF($D$2:$D$151,D82)&lt;5,"",IF(COUNTIF($D$2:D82,D82)&gt;7,"",MAX($G$2:G81)+1)))</f>
        <v/>
      </c>
    </row>
    <row r="83" spans="1:7" x14ac:dyDescent="0.25">
      <c r="A83" t="str">
        <f>IF(B83="","",IF(D83='Girls Rosters'!$B$2,COUNTIF($D$2:D83,'Girls Rosters'!$B$2)&amp;D83,IF(D83='Girls Rosters'!$G$2,COUNTIF($D$2:D83,'Girls Rosters'!$G$2)&amp;D83,COUNTIF($D$2:D83,'Girls Rosters'!$L$2)&amp;D83)))</f>
        <v/>
      </c>
      <c r="B83" t="str">
        <f>IF(COUNT('Girls Rosters'!$P$2:$P$151)&gt;COUNT($B$2:B82),B82+1,"")</f>
        <v/>
      </c>
      <c r="C83" t="str">
        <f>IF(B83="","",IF(COUNT('Girls Rosters'!$Q$2:$Q$151)=0,"",VLOOKUP(B83,'Girls Rosters'!$P$2:$T$151,2,FALSE)))</f>
        <v/>
      </c>
      <c r="D83" t="str">
        <f>IF(B83="","",IF(COUNTA('Girls Rosters'!$S$2:$S$151)=0,"",IF(VLOOKUP(B83,'Girls Rosters'!$P$2:$T$151,4,FALSE)="","",VLOOKUP(B83,'Girls Rosters'!$P$2:$T$151,4,FALSE))))</f>
        <v/>
      </c>
      <c r="E83" t="str">
        <f>IF(B83="","",IF(COUNTA('Girls Rosters'!$S$2:$S$151)=0,"",IF(VLOOKUP(B83,'Girls Rosters'!$P$2:$T$151,3,FALSE)="","",VLOOKUP(B83,'Girls Rosters'!$P$2:$T$151,3,FALSE))))</f>
        <v/>
      </c>
      <c r="F83" s="4"/>
      <c r="G83" t="str">
        <f>IF(B83="","",IF(COUNTIF($D$2:$D$151,D83)&lt;5,"",IF(COUNTIF($D$2:D83,D83)&gt;7,"",MAX($G$2:G82)+1)))</f>
        <v/>
      </c>
    </row>
    <row r="84" spans="1:7" x14ac:dyDescent="0.25">
      <c r="A84" t="str">
        <f>IF(B84="","",IF(D84='Girls Rosters'!$B$2,COUNTIF($D$2:D84,'Girls Rosters'!$B$2)&amp;D84,IF(D84='Girls Rosters'!$G$2,COUNTIF($D$2:D84,'Girls Rosters'!$G$2)&amp;D84,COUNTIF($D$2:D84,'Girls Rosters'!$L$2)&amp;D84)))</f>
        <v/>
      </c>
      <c r="B84" t="str">
        <f>IF(COUNT('Girls Rosters'!$P$2:$P$151)&gt;COUNT($B$2:B83),B83+1,"")</f>
        <v/>
      </c>
      <c r="C84" t="str">
        <f>IF(B84="","",IF(COUNT('Girls Rosters'!$Q$2:$Q$151)=0,"",VLOOKUP(B84,'Girls Rosters'!$P$2:$T$151,2,FALSE)))</f>
        <v/>
      </c>
      <c r="D84" t="str">
        <f>IF(B84="","",IF(COUNTA('Girls Rosters'!$S$2:$S$151)=0,"",IF(VLOOKUP(B84,'Girls Rosters'!$P$2:$T$151,4,FALSE)="","",VLOOKUP(B84,'Girls Rosters'!$P$2:$T$151,4,FALSE))))</f>
        <v/>
      </c>
      <c r="E84" t="str">
        <f>IF(B84="","",IF(COUNTA('Girls Rosters'!$S$2:$S$151)=0,"",IF(VLOOKUP(B84,'Girls Rosters'!$P$2:$T$151,3,FALSE)="","",VLOOKUP(B84,'Girls Rosters'!$P$2:$T$151,3,FALSE))))</f>
        <v/>
      </c>
      <c r="F84" s="4"/>
      <c r="G84" t="str">
        <f>IF(B84="","",IF(COUNTIF($D$2:$D$151,D84)&lt;5,"",IF(COUNTIF($D$2:D84,D84)&gt;7,"",MAX($G$2:G83)+1)))</f>
        <v/>
      </c>
    </row>
    <row r="85" spans="1:7" x14ac:dyDescent="0.25">
      <c r="A85" t="str">
        <f>IF(B85="","",IF(D85='Girls Rosters'!$B$2,COUNTIF($D$2:D85,'Girls Rosters'!$B$2)&amp;D85,IF(D85='Girls Rosters'!$G$2,COUNTIF($D$2:D85,'Girls Rosters'!$G$2)&amp;D85,COUNTIF($D$2:D85,'Girls Rosters'!$L$2)&amp;D85)))</f>
        <v/>
      </c>
      <c r="B85" t="str">
        <f>IF(COUNT('Girls Rosters'!$P$2:$P$151)&gt;COUNT($B$2:B84),B84+1,"")</f>
        <v/>
      </c>
      <c r="C85" t="str">
        <f>IF(B85="","",IF(COUNT('Girls Rosters'!$Q$2:$Q$151)=0,"",VLOOKUP(B85,'Girls Rosters'!$P$2:$T$151,2,FALSE)))</f>
        <v/>
      </c>
      <c r="D85" t="str">
        <f>IF(B85="","",IF(COUNTA('Girls Rosters'!$S$2:$S$151)=0,"",IF(VLOOKUP(B85,'Girls Rosters'!$P$2:$T$151,4,FALSE)="","",VLOOKUP(B85,'Girls Rosters'!$P$2:$T$151,4,FALSE))))</f>
        <v/>
      </c>
      <c r="E85" t="str">
        <f>IF(B85="","",IF(COUNTA('Girls Rosters'!$S$2:$S$151)=0,"",IF(VLOOKUP(B85,'Girls Rosters'!$P$2:$T$151,3,FALSE)="","",VLOOKUP(B85,'Girls Rosters'!$P$2:$T$151,3,FALSE))))</f>
        <v/>
      </c>
      <c r="F85" s="4"/>
      <c r="G85" t="str">
        <f>IF(B85="","",IF(COUNTIF($D$2:$D$151,D85)&lt;5,"",IF(COUNTIF($D$2:D85,D85)&gt;7,"",MAX($G$2:G84)+1)))</f>
        <v/>
      </c>
    </row>
    <row r="86" spans="1:7" x14ac:dyDescent="0.25">
      <c r="A86" t="str">
        <f>IF(B86="","",IF(D86='Girls Rosters'!$B$2,COUNTIF($D$2:D86,'Girls Rosters'!$B$2)&amp;D86,IF(D86='Girls Rosters'!$G$2,COUNTIF($D$2:D86,'Girls Rosters'!$G$2)&amp;D86,COUNTIF($D$2:D86,'Girls Rosters'!$L$2)&amp;D86)))</f>
        <v/>
      </c>
      <c r="B86" t="str">
        <f>IF(COUNT('Girls Rosters'!$P$2:$P$151)&gt;COUNT($B$2:B85),B85+1,"")</f>
        <v/>
      </c>
      <c r="C86" t="str">
        <f>IF(B86="","",IF(COUNT('Girls Rosters'!$Q$2:$Q$151)=0,"",VLOOKUP(B86,'Girls Rosters'!$P$2:$T$151,2,FALSE)))</f>
        <v/>
      </c>
      <c r="D86" t="str">
        <f>IF(B86="","",IF(COUNTA('Girls Rosters'!$S$2:$S$151)=0,"",IF(VLOOKUP(B86,'Girls Rosters'!$P$2:$T$151,4,FALSE)="","",VLOOKUP(B86,'Girls Rosters'!$P$2:$T$151,4,FALSE))))</f>
        <v/>
      </c>
      <c r="E86" t="str">
        <f>IF(B86="","",IF(COUNTA('Girls Rosters'!$S$2:$S$151)=0,"",IF(VLOOKUP(B86,'Girls Rosters'!$P$2:$T$151,3,FALSE)="","",VLOOKUP(B86,'Girls Rosters'!$P$2:$T$151,3,FALSE))))</f>
        <v/>
      </c>
      <c r="F86" s="4"/>
      <c r="G86" t="str">
        <f>IF(B86="","",IF(COUNTIF($D$2:$D$151,D86)&lt;5,"",IF(COUNTIF($D$2:D86,D86)&gt;7,"",MAX($G$2:G85)+1)))</f>
        <v/>
      </c>
    </row>
    <row r="87" spans="1:7" x14ac:dyDescent="0.25">
      <c r="A87" t="str">
        <f>IF(B87="","",IF(D87='Girls Rosters'!$B$2,COUNTIF($D$2:D87,'Girls Rosters'!$B$2)&amp;D87,IF(D87='Girls Rosters'!$G$2,COUNTIF($D$2:D87,'Girls Rosters'!$G$2)&amp;D87,COUNTIF($D$2:D87,'Girls Rosters'!$L$2)&amp;D87)))</f>
        <v/>
      </c>
      <c r="B87" t="str">
        <f>IF(COUNT('Girls Rosters'!$P$2:$P$151)&gt;COUNT($B$2:B86),B86+1,"")</f>
        <v/>
      </c>
      <c r="C87" t="str">
        <f>IF(B87="","",IF(COUNT('Girls Rosters'!$Q$2:$Q$151)=0,"",VLOOKUP(B87,'Girls Rosters'!$P$2:$T$151,2,FALSE)))</f>
        <v/>
      </c>
      <c r="D87" t="str">
        <f>IF(B87="","",IF(COUNTA('Girls Rosters'!$S$2:$S$151)=0,"",IF(VLOOKUP(B87,'Girls Rosters'!$P$2:$T$151,4,FALSE)="","",VLOOKUP(B87,'Girls Rosters'!$P$2:$T$151,4,FALSE))))</f>
        <v/>
      </c>
      <c r="E87" t="str">
        <f>IF(B87="","",IF(COUNTA('Girls Rosters'!$S$2:$S$151)=0,"",IF(VLOOKUP(B87,'Girls Rosters'!$P$2:$T$151,3,FALSE)="","",VLOOKUP(B87,'Girls Rosters'!$P$2:$T$151,3,FALSE))))</f>
        <v/>
      </c>
      <c r="F87" s="4"/>
      <c r="G87" t="str">
        <f>IF(B87="","",IF(COUNTIF($D$2:$D$151,D87)&lt;5,"",IF(COUNTIF($D$2:D87,D87)&gt;7,"",MAX($G$2:G86)+1)))</f>
        <v/>
      </c>
    </row>
    <row r="88" spans="1:7" x14ac:dyDescent="0.25">
      <c r="A88" t="str">
        <f>IF(B88="","",IF(D88='Girls Rosters'!$B$2,COUNTIF($D$2:D88,'Girls Rosters'!$B$2)&amp;D88,IF(D88='Girls Rosters'!$G$2,COUNTIF($D$2:D88,'Girls Rosters'!$G$2)&amp;D88,COUNTIF($D$2:D88,'Girls Rosters'!$L$2)&amp;D88)))</f>
        <v/>
      </c>
      <c r="B88" t="str">
        <f>IF(COUNT('Girls Rosters'!$P$2:$P$151)&gt;COUNT($B$2:B87),B87+1,"")</f>
        <v/>
      </c>
      <c r="C88" t="str">
        <f>IF(B88="","",IF(COUNT('Girls Rosters'!$Q$2:$Q$151)=0,"",VLOOKUP(B88,'Girls Rosters'!$P$2:$T$151,2,FALSE)))</f>
        <v/>
      </c>
      <c r="D88" t="str">
        <f>IF(B88="","",IF(COUNTA('Girls Rosters'!$S$2:$S$151)=0,"",IF(VLOOKUP(B88,'Girls Rosters'!$P$2:$T$151,4,FALSE)="","",VLOOKUP(B88,'Girls Rosters'!$P$2:$T$151,4,FALSE))))</f>
        <v/>
      </c>
      <c r="E88" t="str">
        <f>IF(B88="","",IF(COUNTA('Girls Rosters'!$S$2:$S$151)=0,"",IF(VLOOKUP(B88,'Girls Rosters'!$P$2:$T$151,3,FALSE)="","",VLOOKUP(B88,'Girls Rosters'!$P$2:$T$151,3,FALSE))))</f>
        <v/>
      </c>
      <c r="F88" s="4"/>
      <c r="G88" t="str">
        <f>IF(B88="","",IF(COUNTIF($D$2:$D$151,D88)&lt;5,"",IF(COUNTIF($D$2:D88,D88)&gt;7,"",MAX($G$2:G87)+1)))</f>
        <v/>
      </c>
    </row>
    <row r="89" spans="1:7" x14ac:dyDescent="0.25">
      <c r="A89" t="str">
        <f>IF(B89="","",IF(D89='Girls Rosters'!$B$2,COUNTIF($D$2:D89,'Girls Rosters'!$B$2)&amp;D89,IF(D89='Girls Rosters'!$G$2,COUNTIF($D$2:D89,'Girls Rosters'!$G$2)&amp;D89,COUNTIF($D$2:D89,'Girls Rosters'!$L$2)&amp;D89)))</f>
        <v/>
      </c>
      <c r="B89" t="str">
        <f>IF(COUNT('Girls Rosters'!$P$2:$P$151)&gt;COUNT($B$2:B88),B88+1,"")</f>
        <v/>
      </c>
      <c r="C89" t="str">
        <f>IF(B89="","",IF(COUNT('Girls Rosters'!$Q$2:$Q$151)=0,"",VLOOKUP(B89,'Girls Rosters'!$P$2:$T$151,2,FALSE)))</f>
        <v/>
      </c>
      <c r="D89" t="str">
        <f>IF(B89="","",IF(COUNTA('Girls Rosters'!$S$2:$S$151)=0,"",IF(VLOOKUP(B89,'Girls Rosters'!$P$2:$T$151,4,FALSE)="","",VLOOKUP(B89,'Girls Rosters'!$P$2:$T$151,4,FALSE))))</f>
        <v/>
      </c>
      <c r="E89" t="str">
        <f>IF(B89="","",IF(COUNTA('Girls Rosters'!$S$2:$S$151)=0,"",IF(VLOOKUP(B89,'Girls Rosters'!$P$2:$T$151,3,FALSE)="","",VLOOKUP(B89,'Girls Rosters'!$P$2:$T$151,3,FALSE))))</f>
        <v/>
      </c>
      <c r="F89" s="4"/>
      <c r="G89" t="str">
        <f>IF(B89="","",IF(COUNTIF($D$2:$D$151,D89)&lt;5,"",IF(COUNTIF($D$2:D89,D89)&gt;7,"",MAX($G$2:G88)+1)))</f>
        <v/>
      </c>
    </row>
    <row r="90" spans="1:7" x14ac:dyDescent="0.25">
      <c r="A90" t="str">
        <f>IF(B90="","",IF(D90='Girls Rosters'!$B$2,COUNTIF($D$2:D90,'Girls Rosters'!$B$2)&amp;D90,IF(D90='Girls Rosters'!$G$2,COUNTIF($D$2:D90,'Girls Rosters'!$G$2)&amp;D90,COUNTIF($D$2:D90,'Girls Rosters'!$L$2)&amp;D90)))</f>
        <v/>
      </c>
      <c r="B90" t="str">
        <f>IF(COUNT('Girls Rosters'!$P$2:$P$151)&gt;COUNT($B$2:B89),B89+1,"")</f>
        <v/>
      </c>
      <c r="C90" t="str">
        <f>IF(B90="","",IF(COUNT('Girls Rosters'!$Q$2:$Q$151)=0,"",VLOOKUP(B90,'Girls Rosters'!$P$2:$T$151,2,FALSE)))</f>
        <v/>
      </c>
      <c r="D90" t="str">
        <f>IF(B90="","",IF(COUNTA('Girls Rosters'!$S$2:$S$151)=0,"",IF(VLOOKUP(B90,'Girls Rosters'!$P$2:$T$151,4,FALSE)="","",VLOOKUP(B90,'Girls Rosters'!$P$2:$T$151,4,FALSE))))</f>
        <v/>
      </c>
      <c r="E90" t="str">
        <f>IF(B90="","",IF(COUNTA('Girls Rosters'!$S$2:$S$151)=0,"",IF(VLOOKUP(B90,'Girls Rosters'!$P$2:$T$151,3,FALSE)="","",VLOOKUP(B90,'Girls Rosters'!$P$2:$T$151,3,FALSE))))</f>
        <v/>
      </c>
      <c r="F90" s="4"/>
      <c r="G90" t="str">
        <f>IF(B90="","",IF(COUNTIF($D$2:$D$151,D90)&lt;5,"",IF(COUNTIF($D$2:D90,D90)&gt;7,"",MAX($G$2:G89)+1)))</f>
        <v/>
      </c>
    </row>
    <row r="91" spans="1:7" x14ac:dyDescent="0.25">
      <c r="A91" t="str">
        <f>IF(B91="","",IF(D91='Girls Rosters'!$B$2,COUNTIF($D$2:D91,'Girls Rosters'!$B$2)&amp;D91,IF(D91='Girls Rosters'!$G$2,COUNTIF($D$2:D91,'Girls Rosters'!$G$2)&amp;D91,COUNTIF($D$2:D91,'Girls Rosters'!$L$2)&amp;D91)))</f>
        <v/>
      </c>
      <c r="B91" t="str">
        <f>IF(COUNT('Girls Rosters'!$P$2:$P$151)&gt;COUNT($B$2:B90),B90+1,"")</f>
        <v/>
      </c>
      <c r="C91" t="str">
        <f>IF(B91="","",IF(COUNT('Girls Rosters'!$Q$2:$Q$151)=0,"",VLOOKUP(B91,'Girls Rosters'!$P$2:$T$151,2,FALSE)))</f>
        <v/>
      </c>
      <c r="D91" t="str">
        <f>IF(B91="","",IF(COUNTA('Girls Rosters'!$S$2:$S$151)=0,"",IF(VLOOKUP(B91,'Girls Rosters'!$P$2:$T$151,4,FALSE)="","",VLOOKUP(B91,'Girls Rosters'!$P$2:$T$151,4,FALSE))))</f>
        <v/>
      </c>
      <c r="E91" t="str">
        <f>IF(B91="","",IF(COUNTA('Girls Rosters'!$S$2:$S$151)=0,"",IF(VLOOKUP(B91,'Girls Rosters'!$P$2:$T$151,3,FALSE)="","",VLOOKUP(B91,'Girls Rosters'!$P$2:$T$151,3,FALSE))))</f>
        <v/>
      </c>
      <c r="F91" s="4"/>
      <c r="G91" t="str">
        <f>IF(B91="","",IF(COUNTIF($D$2:$D$151,D91)&lt;5,"",IF(COUNTIF($D$2:D91,D91)&gt;7,"",MAX($G$2:G90)+1)))</f>
        <v/>
      </c>
    </row>
    <row r="92" spans="1:7" x14ac:dyDescent="0.25">
      <c r="A92" t="str">
        <f>IF(B92="","",IF(D92='Girls Rosters'!$B$2,COUNTIF($D$2:D92,'Girls Rosters'!$B$2)&amp;D92,IF(D92='Girls Rosters'!$G$2,COUNTIF($D$2:D92,'Girls Rosters'!$G$2)&amp;D92,COUNTIF($D$2:D92,'Girls Rosters'!$L$2)&amp;D92)))</f>
        <v/>
      </c>
      <c r="B92" t="str">
        <f>IF(COUNT('Girls Rosters'!$P$2:$P$151)&gt;COUNT($B$2:B91),B91+1,"")</f>
        <v/>
      </c>
      <c r="C92" t="str">
        <f>IF(B92="","",IF(COUNT('Girls Rosters'!$Q$2:$Q$151)=0,"",VLOOKUP(B92,'Girls Rosters'!$P$2:$T$151,2,FALSE)))</f>
        <v/>
      </c>
      <c r="D92" t="str">
        <f>IF(B92="","",IF(COUNTA('Girls Rosters'!$S$2:$S$151)=0,"",IF(VLOOKUP(B92,'Girls Rosters'!$P$2:$T$151,4,FALSE)="","",VLOOKUP(B92,'Girls Rosters'!$P$2:$T$151,4,FALSE))))</f>
        <v/>
      </c>
      <c r="E92" t="str">
        <f>IF(B92="","",IF(COUNTA('Girls Rosters'!$S$2:$S$151)=0,"",IF(VLOOKUP(B92,'Girls Rosters'!$P$2:$T$151,3,FALSE)="","",VLOOKUP(B92,'Girls Rosters'!$P$2:$T$151,3,FALSE))))</f>
        <v/>
      </c>
      <c r="F92" s="3"/>
      <c r="G92" t="str">
        <f>IF(B92="","",IF(COUNTIF($D$2:$D$151,D92)&lt;5,"",IF(COUNTIF($D$2:D92,D92)&gt;7,"",MAX($G$2:G91)+1)))</f>
        <v/>
      </c>
    </row>
    <row r="93" spans="1:7" x14ac:dyDescent="0.25">
      <c r="A93" t="str">
        <f>IF(B93="","",IF(D93='Girls Rosters'!$B$2,COUNTIF($D$2:D93,'Girls Rosters'!$B$2)&amp;D93,IF(D93='Girls Rosters'!$G$2,COUNTIF($D$2:D93,'Girls Rosters'!$G$2)&amp;D93,COUNTIF($D$2:D93,'Girls Rosters'!$L$2)&amp;D93)))</f>
        <v/>
      </c>
      <c r="B93" t="str">
        <f>IF(COUNT('Girls Rosters'!$P$2:$P$151)&gt;COUNT($B$2:B92),B92+1,"")</f>
        <v/>
      </c>
      <c r="C93" t="str">
        <f>IF(B93="","",IF(COUNT('Girls Rosters'!$Q$2:$Q$151)=0,"",VLOOKUP(B93,'Girls Rosters'!$P$2:$T$151,2,FALSE)))</f>
        <v/>
      </c>
      <c r="D93" t="str">
        <f>IF(B93="","",IF(COUNTA('Girls Rosters'!$S$2:$S$151)=0,"",IF(VLOOKUP(B93,'Girls Rosters'!$P$2:$T$151,4,FALSE)="","",VLOOKUP(B93,'Girls Rosters'!$P$2:$T$151,4,FALSE))))</f>
        <v/>
      </c>
      <c r="E93" t="str">
        <f>IF(B93="","",IF(COUNTA('Girls Rosters'!$S$2:$S$151)=0,"",IF(VLOOKUP(B93,'Girls Rosters'!$P$2:$T$151,3,FALSE)="","",VLOOKUP(B93,'Girls Rosters'!$P$2:$T$151,3,FALSE))))</f>
        <v/>
      </c>
      <c r="F93" s="3"/>
      <c r="G93" t="str">
        <f>IF(B93="","",IF(COUNTIF($D$2:$D$151,D93)&lt;5,"",IF(COUNTIF($D$2:D93,D93)&gt;7,"",MAX($G$2:G92)+1)))</f>
        <v/>
      </c>
    </row>
    <row r="94" spans="1:7" x14ac:dyDescent="0.25">
      <c r="A94" t="str">
        <f>IF(B94="","",IF(D94='Girls Rosters'!$B$2,COUNTIF($D$2:D94,'Girls Rosters'!$B$2)&amp;D94,IF(D94='Girls Rosters'!$G$2,COUNTIF($D$2:D94,'Girls Rosters'!$G$2)&amp;D94,COUNTIF($D$2:D94,'Girls Rosters'!$L$2)&amp;D94)))</f>
        <v/>
      </c>
      <c r="B94" t="str">
        <f>IF(COUNT('Girls Rosters'!$P$2:$P$151)&gt;COUNT($B$2:B93),B93+1,"")</f>
        <v/>
      </c>
      <c r="C94" t="str">
        <f>IF(B94="","",IF(COUNT('Girls Rosters'!$Q$2:$Q$151)=0,"",VLOOKUP(B94,'Girls Rosters'!$P$2:$T$151,2,FALSE)))</f>
        <v/>
      </c>
      <c r="D94" t="str">
        <f>IF(B94="","",IF(COUNTA('Girls Rosters'!$S$2:$S$151)=0,"",IF(VLOOKUP(B94,'Girls Rosters'!$P$2:$T$151,4,FALSE)="","",VLOOKUP(B94,'Girls Rosters'!$P$2:$T$151,4,FALSE))))</f>
        <v/>
      </c>
      <c r="E94" t="str">
        <f>IF(B94="","",IF(COUNTA('Girls Rosters'!$S$2:$S$151)=0,"",IF(VLOOKUP(B94,'Girls Rosters'!$P$2:$T$151,3,FALSE)="","",VLOOKUP(B94,'Girls Rosters'!$P$2:$T$151,3,FALSE))))</f>
        <v/>
      </c>
      <c r="F94" s="3"/>
      <c r="G94" t="str">
        <f>IF(B94="","",IF(COUNTIF($D$2:$D$151,D94)&lt;5,"",IF(COUNTIF($D$2:D94,D94)&gt;7,"",MAX($G$2:G93)+1)))</f>
        <v/>
      </c>
    </row>
    <row r="95" spans="1:7" x14ac:dyDescent="0.25">
      <c r="A95" t="str">
        <f>IF(B95="","",IF(D95='Girls Rosters'!$B$2,COUNTIF($D$2:D95,'Girls Rosters'!$B$2)&amp;D95,IF(D95='Girls Rosters'!$G$2,COUNTIF($D$2:D95,'Girls Rosters'!$G$2)&amp;D95,COUNTIF($D$2:D95,'Girls Rosters'!$L$2)&amp;D95)))</f>
        <v/>
      </c>
      <c r="B95" t="str">
        <f>IF(COUNT('Girls Rosters'!$P$2:$P$151)&gt;COUNT($B$2:B94),B94+1,"")</f>
        <v/>
      </c>
      <c r="C95" t="str">
        <f>IF(B95="","",IF(COUNT('Girls Rosters'!$Q$2:$Q$151)=0,"",VLOOKUP(B95,'Girls Rosters'!$P$2:$T$151,2,FALSE)))</f>
        <v/>
      </c>
      <c r="D95" t="str">
        <f>IF(B95="","",IF(COUNTA('Girls Rosters'!$S$2:$S$151)=0,"",IF(VLOOKUP(B95,'Girls Rosters'!$P$2:$T$151,4,FALSE)="","",VLOOKUP(B95,'Girls Rosters'!$P$2:$T$151,4,FALSE))))</f>
        <v/>
      </c>
      <c r="E95" t="str">
        <f>IF(B95="","",IF(COUNTA('Girls Rosters'!$S$2:$S$151)=0,"",IF(VLOOKUP(B95,'Girls Rosters'!$P$2:$T$151,3,FALSE)="","",VLOOKUP(B95,'Girls Rosters'!$P$2:$T$151,3,FALSE))))</f>
        <v/>
      </c>
      <c r="F95" s="3"/>
      <c r="G95" t="str">
        <f>IF(B95="","",IF(COUNTIF($D$2:$D$151,D95)&lt;5,"",IF(COUNTIF($D$2:D95,D95)&gt;7,"",MAX($G$2:G94)+1)))</f>
        <v/>
      </c>
    </row>
    <row r="96" spans="1:7" x14ac:dyDescent="0.25">
      <c r="A96" t="str">
        <f>IF(B96="","",IF(D96='Girls Rosters'!$B$2,COUNTIF($D$2:D96,'Girls Rosters'!$B$2)&amp;D96,IF(D96='Girls Rosters'!$G$2,COUNTIF($D$2:D96,'Girls Rosters'!$G$2)&amp;D96,COUNTIF($D$2:D96,'Girls Rosters'!$L$2)&amp;D96)))</f>
        <v/>
      </c>
      <c r="B96" t="str">
        <f>IF(COUNT('Girls Rosters'!$P$2:$P$151)&gt;COUNT($B$2:B95),B95+1,"")</f>
        <v/>
      </c>
      <c r="C96" t="str">
        <f>IF(B96="","",IF(COUNT('Girls Rosters'!$Q$2:$Q$151)=0,"",VLOOKUP(B96,'Girls Rosters'!$P$2:$T$151,2,FALSE)))</f>
        <v/>
      </c>
      <c r="D96" t="str">
        <f>IF(B96="","",IF(COUNTA('Girls Rosters'!$S$2:$S$151)=0,"",IF(VLOOKUP(B96,'Girls Rosters'!$P$2:$T$151,4,FALSE)="","",VLOOKUP(B96,'Girls Rosters'!$P$2:$T$151,4,FALSE))))</f>
        <v/>
      </c>
      <c r="E96" t="str">
        <f>IF(B96="","",IF(COUNTA('Girls Rosters'!$S$2:$S$151)=0,"",IF(VLOOKUP(B96,'Girls Rosters'!$P$2:$T$151,3,FALSE)="","",VLOOKUP(B96,'Girls Rosters'!$P$2:$T$151,3,FALSE))))</f>
        <v/>
      </c>
      <c r="F96" s="3"/>
      <c r="G96" t="str">
        <f>IF(B96="","",IF(COUNTIF($D$2:$D$151,D96)&lt;5,"",IF(COUNTIF($D$2:D96,D96)&gt;7,"",MAX($G$2:G95)+1)))</f>
        <v/>
      </c>
    </row>
    <row r="97" spans="1:7" x14ac:dyDescent="0.25">
      <c r="A97" t="str">
        <f>IF(B97="","",IF(D97='Girls Rosters'!$B$2,COUNTIF($D$2:D97,'Girls Rosters'!$B$2)&amp;D97,IF(D97='Girls Rosters'!$G$2,COUNTIF($D$2:D97,'Girls Rosters'!$G$2)&amp;D97,COUNTIF($D$2:D97,'Girls Rosters'!$L$2)&amp;D97)))</f>
        <v/>
      </c>
      <c r="B97" t="str">
        <f>IF(COUNT('Girls Rosters'!$P$2:$P$151)&gt;COUNT($B$2:B96),B96+1,"")</f>
        <v/>
      </c>
      <c r="C97" t="str">
        <f>IF(B97="","",IF(COUNT('Girls Rosters'!$Q$2:$Q$151)=0,"",VLOOKUP(B97,'Girls Rosters'!$P$2:$T$151,2,FALSE)))</f>
        <v/>
      </c>
      <c r="D97" t="str">
        <f>IF(B97="","",IF(COUNTA('Girls Rosters'!$S$2:$S$151)=0,"",IF(VLOOKUP(B97,'Girls Rosters'!$P$2:$T$151,4,FALSE)="","",VLOOKUP(B97,'Girls Rosters'!$P$2:$T$151,4,FALSE))))</f>
        <v/>
      </c>
      <c r="E97" t="str">
        <f>IF(B97="","",IF(COUNTA('Girls Rosters'!$S$2:$S$151)=0,"",IF(VLOOKUP(B97,'Girls Rosters'!$P$2:$T$151,3,FALSE)="","",VLOOKUP(B97,'Girls Rosters'!$P$2:$T$151,3,FALSE))))</f>
        <v/>
      </c>
      <c r="F97" s="3"/>
      <c r="G97" t="str">
        <f>IF(B97="","",IF(COUNTIF($D$2:$D$151,D97)&lt;5,"",IF(COUNTIF($D$2:D97,D97)&gt;7,"",MAX($G$2:G96)+1)))</f>
        <v/>
      </c>
    </row>
    <row r="98" spans="1:7" x14ac:dyDescent="0.25">
      <c r="A98" t="str">
        <f>IF(B98="","",IF(D98='Girls Rosters'!$B$2,COUNTIF($D$2:D98,'Girls Rosters'!$B$2)&amp;D98,IF(D98='Girls Rosters'!$G$2,COUNTIF($D$2:D98,'Girls Rosters'!$G$2)&amp;D98,COUNTIF($D$2:D98,'Girls Rosters'!$L$2)&amp;D98)))</f>
        <v/>
      </c>
      <c r="B98" t="str">
        <f>IF(COUNT('Girls Rosters'!$P$2:$P$151)&gt;COUNT($B$2:B97),B97+1,"")</f>
        <v/>
      </c>
      <c r="C98" t="str">
        <f>IF(B98="","",IF(COUNT('Girls Rosters'!$Q$2:$Q$151)=0,"",VLOOKUP(B98,'Girls Rosters'!$P$2:$T$151,2,FALSE)))</f>
        <v/>
      </c>
      <c r="D98" t="str">
        <f>IF(B98="","",IF(COUNTA('Girls Rosters'!$S$2:$S$151)=0,"",IF(VLOOKUP(B98,'Girls Rosters'!$P$2:$T$151,4,FALSE)="","",VLOOKUP(B98,'Girls Rosters'!$P$2:$T$151,4,FALSE))))</f>
        <v/>
      </c>
      <c r="E98" t="str">
        <f>IF(B98="","",IF(COUNTA('Girls Rosters'!$S$2:$S$151)=0,"",IF(VLOOKUP(B98,'Girls Rosters'!$P$2:$T$151,3,FALSE)="","",VLOOKUP(B98,'Girls Rosters'!$P$2:$T$151,3,FALSE))))</f>
        <v/>
      </c>
      <c r="F98" s="3"/>
      <c r="G98" t="str">
        <f>IF(B98="","",IF(COUNTIF($D$2:$D$151,D98)&lt;5,"",IF(COUNTIF($D$2:D98,D98)&gt;7,"",MAX($G$2:G97)+1)))</f>
        <v/>
      </c>
    </row>
    <row r="99" spans="1:7" x14ac:dyDescent="0.25">
      <c r="A99" t="str">
        <f>IF(B99="","",IF(D99='Girls Rosters'!$B$2,COUNTIF($D$2:D99,'Girls Rosters'!$B$2)&amp;D99,IF(D99='Girls Rosters'!$G$2,COUNTIF($D$2:D99,'Girls Rosters'!$G$2)&amp;D99,COUNTIF($D$2:D99,'Girls Rosters'!$L$2)&amp;D99)))</f>
        <v/>
      </c>
      <c r="B99" t="str">
        <f>IF(COUNT('Girls Rosters'!$P$2:$P$151)&gt;COUNT($B$2:B98),B98+1,"")</f>
        <v/>
      </c>
      <c r="C99" t="str">
        <f>IF(B99="","",IF(COUNT('Girls Rosters'!$Q$2:$Q$151)=0,"",VLOOKUP(B99,'Girls Rosters'!$P$2:$T$151,2,FALSE)))</f>
        <v/>
      </c>
      <c r="D99" t="str">
        <f>IF(B99="","",IF(COUNTA('Girls Rosters'!$S$2:$S$151)=0,"",IF(VLOOKUP(B99,'Girls Rosters'!$P$2:$T$151,4,FALSE)="","",VLOOKUP(B99,'Girls Rosters'!$P$2:$T$151,4,FALSE))))</f>
        <v/>
      </c>
      <c r="E99" t="str">
        <f>IF(B99="","",IF(COUNTA('Girls Rosters'!$S$2:$S$151)=0,"",IF(VLOOKUP(B99,'Girls Rosters'!$P$2:$T$151,3,FALSE)="","",VLOOKUP(B99,'Girls Rosters'!$P$2:$T$151,3,FALSE))))</f>
        <v/>
      </c>
      <c r="F99" s="3"/>
      <c r="G99" t="str">
        <f>IF(B99="","",IF(COUNTIF($D$2:$D$151,D99)&lt;5,"",IF(COUNTIF($D$2:D99,D99)&gt;7,"",MAX($G$2:G98)+1)))</f>
        <v/>
      </c>
    </row>
    <row r="100" spans="1:7" x14ac:dyDescent="0.25">
      <c r="A100" t="str">
        <f>IF(B100="","",IF(D100='Girls Rosters'!$B$2,COUNTIF($D$2:D100,'Girls Rosters'!$B$2)&amp;D100,IF(D100='Girls Rosters'!$G$2,COUNTIF($D$2:D100,'Girls Rosters'!$G$2)&amp;D100,COUNTIF($D$2:D100,'Girls Rosters'!$L$2)&amp;D100)))</f>
        <v/>
      </c>
      <c r="B100" t="str">
        <f>IF(COUNT('Girls Rosters'!$P$2:$P$151)&gt;COUNT($B$2:B99),B99+1,"")</f>
        <v/>
      </c>
      <c r="C100" t="str">
        <f>IF(B100="","",IF(COUNT('Girls Rosters'!$Q$2:$Q$151)=0,"",VLOOKUP(B100,'Girls Rosters'!$P$2:$T$151,2,FALSE)))</f>
        <v/>
      </c>
      <c r="D100" t="str">
        <f>IF(B100="","",IF(COUNTA('Girls Rosters'!$S$2:$S$151)=0,"",IF(VLOOKUP(B100,'Girls Rosters'!$P$2:$T$151,4,FALSE)="","",VLOOKUP(B100,'Girls Rosters'!$P$2:$T$151,4,FALSE))))</f>
        <v/>
      </c>
      <c r="E100" t="str">
        <f>IF(B100="","",IF(COUNTA('Girls Rosters'!$S$2:$S$151)=0,"",IF(VLOOKUP(B100,'Girls Rosters'!$P$2:$T$151,3,FALSE)="","",VLOOKUP(B100,'Girls Rosters'!$P$2:$T$151,3,FALSE))))</f>
        <v/>
      </c>
      <c r="F100" s="3"/>
      <c r="G100" t="str">
        <f>IF(B100="","",IF(COUNTIF($D$2:$D$151,D100)&lt;5,"",IF(COUNTIF($D$2:D100,D100)&gt;7,"",MAX($G$2:G99)+1)))</f>
        <v/>
      </c>
    </row>
    <row r="101" spans="1:7" x14ac:dyDescent="0.25">
      <c r="A101" t="str">
        <f>IF(B101="","",IF(D101='Girls Rosters'!$B$2,COUNTIF($D$2:D101,'Girls Rosters'!$B$2)&amp;D101,IF(D101='Girls Rosters'!$G$2,COUNTIF($D$2:D101,'Girls Rosters'!$G$2)&amp;D101,COUNTIF($D$2:D101,'Girls Rosters'!$L$2)&amp;D101)))</f>
        <v/>
      </c>
      <c r="B101" t="str">
        <f>IF(COUNT('Girls Rosters'!$P$2:$P$151)&gt;COUNT($B$2:B100),B100+1,"")</f>
        <v/>
      </c>
      <c r="C101" t="str">
        <f>IF(B101="","",IF(COUNT('Girls Rosters'!$Q$2:$Q$151)=0,"",VLOOKUP(B101,'Girls Rosters'!$P$2:$T$151,2,FALSE)))</f>
        <v/>
      </c>
      <c r="D101" t="str">
        <f>IF(B101="","",IF(COUNTA('Girls Rosters'!$S$2:$S$151)=0,"",IF(VLOOKUP(B101,'Girls Rosters'!$P$2:$T$151,4,FALSE)="","",VLOOKUP(B101,'Girls Rosters'!$P$2:$T$151,4,FALSE))))</f>
        <v/>
      </c>
      <c r="E101" t="str">
        <f>IF(B101="","",IF(COUNTA('Girls Rosters'!$S$2:$S$151)=0,"",IF(VLOOKUP(B101,'Girls Rosters'!$P$2:$T$151,3,FALSE)="","",VLOOKUP(B101,'Girls Rosters'!$P$2:$T$151,3,FALSE))))</f>
        <v/>
      </c>
      <c r="F101" s="3"/>
      <c r="G101" t="str">
        <f>IF(B101="","",IF(COUNTIF($D$2:$D$151,D101)&lt;5,"",IF(COUNTIF($D$2:D101,D101)&gt;7,"",MAX($G$2:G100)+1)))</f>
        <v/>
      </c>
    </row>
    <row r="102" spans="1:7" x14ac:dyDescent="0.25">
      <c r="A102" t="str">
        <f>IF(B102="","",IF(D102='Girls Rosters'!$B$2,COUNTIF($D$2:D102,'Girls Rosters'!$B$2)&amp;D102,IF(D102='Girls Rosters'!$G$2,COUNTIF($D$2:D102,'Girls Rosters'!$G$2)&amp;D102,COUNTIF($D$2:D102,'Girls Rosters'!$L$2)&amp;D102)))</f>
        <v/>
      </c>
      <c r="B102" t="str">
        <f>IF(COUNT('Girls Rosters'!$P$2:$P$151)&gt;COUNT($B$2:B101),B101+1,"")</f>
        <v/>
      </c>
      <c r="C102" t="str">
        <f>IF(B102="","",IF(COUNT('Girls Rosters'!$Q$2:$Q$151)=0,"",VLOOKUP(B102,'Girls Rosters'!$P$2:$T$151,2,FALSE)))</f>
        <v/>
      </c>
      <c r="D102" t="str">
        <f>IF(B102="","",IF(COUNTA('Girls Rosters'!$S$2:$S$151)=0,"",IF(VLOOKUP(B102,'Girls Rosters'!$P$2:$T$151,4,FALSE)="","",VLOOKUP(B102,'Girls Rosters'!$P$2:$T$151,4,FALSE))))</f>
        <v/>
      </c>
      <c r="E102" t="str">
        <f>IF(B102="","",IF(COUNTA('Girls Rosters'!$S$2:$S$151)=0,"",IF(VLOOKUP(B102,'Girls Rosters'!$P$2:$T$151,3,FALSE)="","",VLOOKUP(B102,'Girls Rosters'!$P$2:$T$151,3,FALSE))))</f>
        <v/>
      </c>
      <c r="F102" s="3"/>
      <c r="G102" t="str">
        <f>IF(B102="","",IF(COUNTIF($D$2:$D$151,D102)&lt;5,"",IF(COUNTIF($D$2:D102,D102)&gt;7,"",MAX($G$2:G101)+1)))</f>
        <v/>
      </c>
    </row>
    <row r="103" spans="1:7" x14ac:dyDescent="0.25">
      <c r="A103" t="str">
        <f>IF(B103="","",IF(D103='Girls Rosters'!$B$2,COUNTIF($D$2:D103,'Girls Rosters'!$B$2)&amp;D103,IF(D103='Girls Rosters'!$G$2,COUNTIF($D$2:D103,'Girls Rosters'!$G$2)&amp;D103,COUNTIF($D$2:D103,'Girls Rosters'!$L$2)&amp;D103)))</f>
        <v/>
      </c>
      <c r="B103" t="str">
        <f>IF(COUNT('Girls Rosters'!$P$2:$P$151)&gt;COUNT($B$2:B102),B102+1,"")</f>
        <v/>
      </c>
      <c r="C103" t="str">
        <f>IF(B103="","",IF(COUNT('Girls Rosters'!$Q$2:$Q$151)=0,"",VLOOKUP(B103,'Girls Rosters'!$P$2:$T$151,2,FALSE)))</f>
        <v/>
      </c>
      <c r="D103" t="str">
        <f>IF(B103="","",IF(COUNTA('Girls Rosters'!$S$2:$S$151)=0,"",IF(VLOOKUP(B103,'Girls Rosters'!$P$2:$T$151,4,FALSE)="","",VLOOKUP(B103,'Girls Rosters'!$P$2:$T$151,4,FALSE))))</f>
        <v/>
      </c>
      <c r="E103" t="str">
        <f>IF(B103="","",IF(COUNTA('Girls Rosters'!$S$2:$S$151)=0,"",IF(VLOOKUP(B103,'Girls Rosters'!$P$2:$T$151,3,FALSE)="","",VLOOKUP(B103,'Girls Rosters'!$P$2:$T$151,3,FALSE))))</f>
        <v/>
      </c>
      <c r="F103" s="3"/>
      <c r="G103" t="str">
        <f>IF(B103="","",IF(COUNTIF($D$2:$D$151,D103)&lt;5,"",IF(COUNTIF($D$2:D103,D103)&gt;7,"",MAX($G$2:G102)+1)))</f>
        <v/>
      </c>
    </row>
    <row r="104" spans="1:7" x14ac:dyDescent="0.25">
      <c r="A104" t="str">
        <f>IF(B104="","",IF(D104='Girls Rosters'!$B$2,COUNTIF($D$2:D104,'Girls Rosters'!$B$2)&amp;D104,IF(D104='Girls Rosters'!$G$2,COUNTIF($D$2:D104,'Girls Rosters'!$G$2)&amp;D104,COUNTIF($D$2:D104,'Girls Rosters'!$L$2)&amp;D104)))</f>
        <v/>
      </c>
      <c r="B104" t="str">
        <f>IF(COUNT('Girls Rosters'!$P$2:$P$151)&gt;COUNT($B$2:B103),B103+1,"")</f>
        <v/>
      </c>
      <c r="C104" t="str">
        <f>IF(B104="","",IF(COUNT('Girls Rosters'!$Q$2:$Q$151)=0,"",VLOOKUP(B104,'Girls Rosters'!$P$2:$T$151,2,FALSE)))</f>
        <v/>
      </c>
      <c r="D104" t="str">
        <f>IF(B104="","",IF(COUNTA('Girls Rosters'!$S$2:$S$151)=0,"",IF(VLOOKUP(B104,'Girls Rosters'!$P$2:$T$151,4,FALSE)="","",VLOOKUP(B104,'Girls Rosters'!$P$2:$T$151,4,FALSE))))</f>
        <v/>
      </c>
      <c r="E104" t="str">
        <f>IF(B104="","",IF(COUNTA('Girls Rosters'!$S$2:$S$151)=0,"",IF(VLOOKUP(B104,'Girls Rosters'!$P$2:$T$151,3,FALSE)="","",VLOOKUP(B104,'Girls Rosters'!$P$2:$T$151,3,FALSE))))</f>
        <v/>
      </c>
      <c r="F104" s="3"/>
      <c r="G104" t="str">
        <f>IF(B104="","",IF(COUNTIF($D$2:$D$151,D104)&lt;5,"",IF(COUNTIF($D$2:D104,D104)&gt;7,"",MAX($G$2:G103)+1)))</f>
        <v/>
      </c>
    </row>
    <row r="105" spans="1:7" x14ac:dyDescent="0.25">
      <c r="A105" t="str">
        <f>IF(B105="","",IF(D105='Girls Rosters'!$B$2,COUNTIF($D$2:D105,'Girls Rosters'!$B$2)&amp;D105,IF(D105='Girls Rosters'!$G$2,COUNTIF($D$2:D105,'Girls Rosters'!$G$2)&amp;D105,COUNTIF($D$2:D105,'Girls Rosters'!$L$2)&amp;D105)))</f>
        <v/>
      </c>
      <c r="B105" t="str">
        <f>IF(COUNT('Girls Rosters'!$P$2:$P$151)&gt;COUNT($B$2:B104),B104+1,"")</f>
        <v/>
      </c>
      <c r="C105" t="str">
        <f>IF(B105="","",IF(COUNT('Girls Rosters'!$Q$2:$Q$151)=0,"",VLOOKUP(B105,'Girls Rosters'!$P$2:$T$151,2,FALSE)))</f>
        <v/>
      </c>
      <c r="D105" t="str">
        <f>IF(B105="","",IF(COUNTA('Girls Rosters'!$S$2:$S$151)=0,"",IF(VLOOKUP(B105,'Girls Rosters'!$P$2:$T$151,4,FALSE)="","",VLOOKUP(B105,'Girls Rosters'!$P$2:$T$151,4,FALSE))))</f>
        <v/>
      </c>
      <c r="E105" t="str">
        <f>IF(B105="","",IF(COUNTA('Girls Rosters'!$S$2:$S$151)=0,"",IF(VLOOKUP(B105,'Girls Rosters'!$P$2:$T$151,3,FALSE)="","",VLOOKUP(B105,'Girls Rosters'!$P$2:$T$151,3,FALSE))))</f>
        <v/>
      </c>
      <c r="F105" s="3"/>
      <c r="G105" t="str">
        <f>IF(B105="","",IF(COUNTIF($D$2:$D$151,D105)&lt;5,"",IF(COUNTIF($D$2:D105,D105)&gt;7,"",MAX($G$2:G104)+1)))</f>
        <v/>
      </c>
    </row>
    <row r="106" spans="1:7" x14ac:dyDescent="0.25">
      <c r="A106" t="str">
        <f>IF(B106="","",IF(D106='Girls Rosters'!$B$2,COUNTIF($D$2:D106,'Girls Rosters'!$B$2)&amp;D106,IF(D106='Girls Rosters'!$G$2,COUNTIF($D$2:D106,'Girls Rosters'!$G$2)&amp;D106,COUNTIF($D$2:D106,'Girls Rosters'!$L$2)&amp;D106)))</f>
        <v/>
      </c>
      <c r="B106" t="str">
        <f>IF(COUNT('Girls Rosters'!$P$2:$P$151)&gt;COUNT($B$2:B105),B105+1,"")</f>
        <v/>
      </c>
      <c r="C106" t="str">
        <f>IF(B106="","",IF(COUNT('Girls Rosters'!$Q$2:$Q$151)=0,"",VLOOKUP(B106,'Girls Rosters'!$P$2:$T$151,2,FALSE)))</f>
        <v/>
      </c>
      <c r="D106" t="str">
        <f>IF(B106="","",IF(COUNTA('Girls Rosters'!$S$2:$S$151)=0,"",IF(VLOOKUP(B106,'Girls Rosters'!$P$2:$T$151,4,FALSE)="","",VLOOKUP(B106,'Girls Rosters'!$P$2:$T$151,4,FALSE))))</f>
        <v/>
      </c>
      <c r="E106" t="str">
        <f>IF(B106="","",IF(COUNTA('Girls Rosters'!$S$2:$S$151)=0,"",IF(VLOOKUP(B106,'Girls Rosters'!$P$2:$T$151,3,FALSE)="","",VLOOKUP(B106,'Girls Rosters'!$P$2:$T$151,3,FALSE))))</f>
        <v/>
      </c>
      <c r="F106" s="3"/>
      <c r="G106" t="str">
        <f>IF(B106="","",IF(COUNTIF($D$2:$D$151,D106)&lt;5,"",IF(COUNTIF($D$2:D106,D106)&gt;7,"",MAX($G$2:G105)+1)))</f>
        <v/>
      </c>
    </row>
    <row r="107" spans="1:7" x14ac:dyDescent="0.25">
      <c r="A107" t="str">
        <f>IF(B107="","",IF(D107='Girls Rosters'!$B$2,COUNTIF($D$2:D107,'Girls Rosters'!$B$2)&amp;D107,IF(D107='Girls Rosters'!$G$2,COUNTIF($D$2:D107,'Girls Rosters'!$G$2)&amp;D107,COUNTIF($D$2:D107,'Girls Rosters'!$L$2)&amp;D107)))</f>
        <v/>
      </c>
      <c r="B107" t="str">
        <f>IF(COUNT('Girls Rosters'!$P$2:$P$151)&gt;COUNT($B$2:B106),B106+1,"")</f>
        <v/>
      </c>
      <c r="C107" t="str">
        <f>IF(B107="","",IF(COUNT('Girls Rosters'!$Q$2:$Q$151)=0,"",VLOOKUP(B107,'Girls Rosters'!$P$2:$T$151,2,FALSE)))</f>
        <v/>
      </c>
      <c r="D107" t="str">
        <f>IF(B107="","",IF(COUNTA('Girls Rosters'!$S$2:$S$151)=0,"",IF(VLOOKUP(B107,'Girls Rosters'!$P$2:$T$151,4,FALSE)="","",VLOOKUP(B107,'Girls Rosters'!$P$2:$T$151,4,FALSE))))</f>
        <v/>
      </c>
      <c r="E107" t="str">
        <f>IF(B107="","",IF(COUNTA('Girls Rosters'!$S$2:$S$151)=0,"",IF(VLOOKUP(B107,'Girls Rosters'!$P$2:$T$151,3,FALSE)="","",VLOOKUP(B107,'Girls Rosters'!$P$2:$T$151,3,FALSE))))</f>
        <v/>
      </c>
      <c r="F107" s="3"/>
      <c r="G107" t="str">
        <f>IF(B107="","",IF(COUNTIF($D$2:$D$151,D107)&lt;5,"",IF(COUNTIF($D$2:D107,D107)&gt;7,"",MAX($G$2:G106)+1)))</f>
        <v/>
      </c>
    </row>
    <row r="108" spans="1:7" x14ac:dyDescent="0.25">
      <c r="A108" t="str">
        <f>IF(B108="","",IF(D108='Girls Rosters'!$B$2,COUNTIF($D$2:D108,'Girls Rosters'!$B$2)&amp;D108,IF(D108='Girls Rosters'!$G$2,COUNTIF($D$2:D108,'Girls Rosters'!$G$2)&amp;D108,COUNTIF($D$2:D108,'Girls Rosters'!$L$2)&amp;D108)))</f>
        <v/>
      </c>
      <c r="B108" t="str">
        <f>IF(COUNT('Girls Rosters'!$P$2:$P$151)&gt;COUNT($B$2:B107),B107+1,"")</f>
        <v/>
      </c>
      <c r="C108" t="str">
        <f>IF(B108="","",IF(COUNT('Girls Rosters'!$Q$2:$Q$151)=0,"",VLOOKUP(B108,'Girls Rosters'!$P$2:$T$151,2,FALSE)))</f>
        <v/>
      </c>
      <c r="D108" t="str">
        <f>IF(B108="","",IF(COUNTA('Girls Rosters'!$S$2:$S$151)=0,"",IF(VLOOKUP(B108,'Girls Rosters'!$P$2:$T$151,4,FALSE)="","",VLOOKUP(B108,'Girls Rosters'!$P$2:$T$151,4,FALSE))))</f>
        <v/>
      </c>
      <c r="E108" t="str">
        <f>IF(B108="","",IF(COUNTA('Girls Rosters'!$S$2:$S$151)=0,"",IF(VLOOKUP(B108,'Girls Rosters'!$P$2:$T$151,3,FALSE)="","",VLOOKUP(B108,'Girls Rosters'!$P$2:$T$151,3,FALSE))))</f>
        <v/>
      </c>
      <c r="F108" s="3"/>
      <c r="G108" t="str">
        <f>IF(B108="","",IF(COUNTIF($D$2:$D$151,D108)&lt;5,"",IF(COUNTIF($D$2:D108,D108)&gt;7,"",MAX($G$2:G107)+1)))</f>
        <v/>
      </c>
    </row>
    <row r="109" spans="1:7" x14ac:dyDescent="0.25">
      <c r="A109" t="str">
        <f>IF(B109="","",IF(D109='Girls Rosters'!$B$2,COUNTIF($D$2:D109,'Girls Rosters'!$B$2)&amp;D109,IF(D109='Girls Rosters'!$G$2,COUNTIF($D$2:D109,'Girls Rosters'!$G$2)&amp;D109,COUNTIF($D$2:D109,'Girls Rosters'!$L$2)&amp;D109)))</f>
        <v/>
      </c>
      <c r="B109" t="str">
        <f>IF(COUNT('Girls Rosters'!$P$2:$P$151)&gt;COUNT($B$2:B108),B108+1,"")</f>
        <v/>
      </c>
      <c r="C109" t="str">
        <f>IF(B109="","",IF(COUNT('Girls Rosters'!$Q$2:$Q$151)=0,"",VLOOKUP(B109,'Girls Rosters'!$P$2:$T$151,2,FALSE)))</f>
        <v/>
      </c>
      <c r="D109" t="str">
        <f>IF(B109="","",IF(COUNTA('Girls Rosters'!$S$2:$S$151)=0,"",IF(VLOOKUP(B109,'Girls Rosters'!$P$2:$T$151,4,FALSE)="","",VLOOKUP(B109,'Girls Rosters'!$P$2:$T$151,4,FALSE))))</f>
        <v/>
      </c>
      <c r="E109" t="str">
        <f>IF(B109="","",IF(COUNTA('Girls Rosters'!$S$2:$S$151)=0,"",IF(VLOOKUP(B109,'Girls Rosters'!$P$2:$T$151,3,FALSE)="","",VLOOKUP(B109,'Girls Rosters'!$P$2:$T$151,3,FALSE))))</f>
        <v/>
      </c>
      <c r="F109" s="3"/>
      <c r="G109" t="str">
        <f>IF(B109="","",IF(COUNTIF($D$2:$D$151,D109)&lt;5,"",IF(COUNTIF($D$2:D109,D109)&gt;7,"",MAX($G$2:G108)+1)))</f>
        <v/>
      </c>
    </row>
    <row r="110" spans="1:7" x14ac:dyDescent="0.25">
      <c r="A110" t="str">
        <f>IF(B110="","",IF(D110='Girls Rosters'!$B$2,COUNTIF($D$2:D110,'Girls Rosters'!$B$2)&amp;D110,IF(D110='Girls Rosters'!$G$2,COUNTIF($D$2:D110,'Girls Rosters'!$G$2)&amp;D110,COUNTIF($D$2:D110,'Girls Rosters'!$L$2)&amp;D110)))</f>
        <v/>
      </c>
      <c r="B110" t="str">
        <f>IF(COUNT('Girls Rosters'!$P$2:$P$151)&gt;COUNT($B$2:B109),B109+1,"")</f>
        <v/>
      </c>
      <c r="C110" t="str">
        <f>IF(B110="","",IF(COUNT('Girls Rosters'!$Q$2:$Q$151)=0,"",VLOOKUP(B110,'Girls Rosters'!$P$2:$T$151,2,FALSE)))</f>
        <v/>
      </c>
      <c r="D110" t="str">
        <f>IF(B110="","",IF(COUNTA('Girls Rosters'!$S$2:$S$151)=0,"",IF(VLOOKUP(B110,'Girls Rosters'!$P$2:$T$151,4,FALSE)="","",VLOOKUP(B110,'Girls Rosters'!$P$2:$T$151,4,FALSE))))</f>
        <v/>
      </c>
      <c r="E110" t="str">
        <f>IF(B110="","",IF(COUNTA('Girls Rosters'!$S$2:$S$151)=0,"",IF(VLOOKUP(B110,'Girls Rosters'!$P$2:$T$151,3,FALSE)="","",VLOOKUP(B110,'Girls Rosters'!$P$2:$T$151,3,FALSE))))</f>
        <v/>
      </c>
      <c r="F110" s="3"/>
      <c r="G110" t="str">
        <f>IF(B110="","",IF(COUNTIF($D$2:$D$151,D110)&lt;5,"",IF(COUNTIF($D$2:D110,D110)&gt;7,"",MAX($G$2:G109)+1)))</f>
        <v/>
      </c>
    </row>
    <row r="111" spans="1:7" x14ac:dyDescent="0.25">
      <c r="A111" t="str">
        <f>IF(B111="","",IF(D111='Girls Rosters'!$B$2,COUNTIF($D$2:D111,'Girls Rosters'!$B$2)&amp;D111,IF(D111='Girls Rosters'!$G$2,COUNTIF($D$2:D111,'Girls Rosters'!$G$2)&amp;D111,COUNTIF($D$2:D111,'Girls Rosters'!$L$2)&amp;D111)))</f>
        <v/>
      </c>
      <c r="B111" t="str">
        <f>IF(COUNT('Girls Rosters'!$P$2:$P$151)&gt;COUNT($B$2:B110),B110+1,"")</f>
        <v/>
      </c>
      <c r="C111" t="str">
        <f>IF(B111="","",IF(COUNT('Girls Rosters'!$Q$2:$Q$151)=0,"",VLOOKUP(B111,'Girls Rosters'!$P$2:$T$151,2,FALSE)))</f>
        <v/>
      </c>
      <c r="D111" t="str">
        <f>IF(B111="","",IF(COUNTA('Girls Rosters'!$S$2:$S$151)=0,"",IF(VLOOKUP(B111,'Girls Rosters'!$P$2:$T$151,4,FALSE)="","",VLOOKUP(B111,'Girls Rosters'!$P$2:$T$151,4,FALSE))))</f>
        <v/>
      </c>
      <c r="E111" t="str">
        <f>IF(B111="","",IF(COUNTA('Girls Rosters'!$S$2:$S$151)=0,"",IF(VLOOKUP(B111,'Girls Rosters'!$P$2:$T$151,3,FALSE)="","",VLOOKUP(B111,'Girls Rosters'!$P$2:$T$151,3,FALSE))))</f>
        <v/>
      </c>
      <c r="F111" s="3"/>
      <c r="G111" t="str">
        <f>IF(B111="","",IF(COUNTIF($D$2:$D$151,D111)&lt;5,"",IF(COUNTIF($D$2:D111,D111)&gt;7,"",MAX($G$2:G110)+1)))</f>
        <v/>
      </c>
    </row>
    <row r="112" spans="1:7" x14ac:dyDescent="0.25">
      <c r="A112" t="str">
        <f>IF(B112="","",IF(D112='Girls Rosters'!$B$2,COUNTIF($D$2:D112,'Girls Rosters'!$B$2)&amp;D112,IF(D112='Girls Rosters'!$G$2,COUNTIF($D$2:D112,'Girls Rosters'!$G$2)&amp;D112,COUNTIF($D$2:D112,'Girls Rosters'!$L$2)&amp;D112)))</f>
        <v/>
      </c>
      <c r="B112" t="str">
        <f>IF(COUNT('Girls Rosters'!$P$2:$P$151)&gt;COUNT($B$2:B111),B111+1,"")</f>
        <v/>
      </c>
      <c r="C112" t="str">
        <f>IF(B112="","",IF(COUNT('Girls Rosters'!$Q$2:$Q$151)=0,"",VLOOKUP(B112,'Girls Rosters'!$P$2:$T$151,2,FALSE)))</f>
        <v/>
      </c>
      <c r="D112" t="str">
        <f>IF(B112="","",IF(COUNTA('Girls Rosters'!$S$2:$S$151)=0,"",IF(VLOOKUP(B112,'Girls Rosters'!$P$2:$T$151,4,FALSE)="","",VLOOKUP(B112,'Girls Rosters'!$P$2:$T$151,4,FALSE))))</f>
        <v/>
      </c>
      <c r="E112" t="str">
        <f>IF(B112="","",IF(COUNTA('Girls Rosters'!$S$2:$S$151)=0,"",IF(VLOOKUP(B112,'Girls Rosters'!$P$2:$T$151,3,FALSE)="","",VLOOKUP(B112,'Girls Rosters'!$P$2:$T$151,3,FALSE))))</f>
        <v/>
      </c>
      <c r="F112" s="3"/>
      <c r="G112" t="str">
        <f>IF(B112="","",IF(COUNTIF($D$2:$D$151,D112)&lt;5,"",IF(COUNTIF($D$2:D112,D112)&gt;7,"",MAX($G$2:G111)+1)))</f>
        <v/>
      </c>
    </row>
    <row r="113" spans="1:7" x14ac:dyDescent="0.25">
      <c r="A113" t="str">
        <f>IF(B113="","",IF(D113='Girls Rosters'!$B$2,COUNTIF($D$2:D113,'Girls Rosters'!$B$2)&amp;D113,IF(D113='Girls Rosters'!$G$2,COUNTIF($D$2:D113,'Girls Rosters'!$G$2)&amp;D113,COUNTIF($D$2:D113,'Girls Rosters'!$L$2)&amp;D113)))</f>
        <v/>
      </c>
      <c r="B113" t="str">
        <f>IF(COUNT('Girls Rosters'!$P$2:$P$151)&gt;COUNT($B$2:B112),B112+1,"")</f>
        <v/>
      </c>
      <c r="C113" t="str">
        <f>IF(B113="","",IF(COUNT('Girls Rosters'!$Q$2:$Q$151)=0,"",VLOOKUP(B113,'Girls Rosters'!$P$2:$T$151,2,FALSE)))</f>
        <v/>
      </c>
      <c r="D113" t="str">
        <f>IF(B113="","",IF(COUNTA('Girls Rosters'!$S$2:$S$151)=0,"",IF(VLOOKUP(B113,'Girls Rosters'!$P$2:$T$151,4,FALSE)="","",VLOOKUP(B113,'Girls Rosters'!$P$2:$T$151,4,FALSE))))</f>
        <v/>
      </c>
      <c r="E113" t="str">
        <f>IF(B113="","",IF(COUNTA('Girls Rosters'!$S$2:$S$151)=0,"",IF(VLOOKUP(B113,'Girls Rosters'!$P$2:$T$151,3,FALSE)="","",VLOOKUP(B113,'Girls Rosters'!$P$2:$T$151,3,FALSE))))</f>
        <v/>
      </c>
      <c r="F113" s="3"/>
      <c r="G113" t="str">
        <f>IF(B113="","",IF(COUNTIF($D$2:$D$151,D113)&lt;5,"",IF(COUNTIF($D$2:D113,D113)&gt;7,"",MAX($G$2:G112)+1)))</f>
        <v/>
      </c>
    </row>
    <row r="114" spans="1:7" x14ac:dyDescent="0.25">
      <c r="A114" t="str">
        <f>IF(B114="","",IF(D114='Girls Rosters'!$B$2,COUNTIF($D$2:D114,'Girls Rosters'!$B$2)&amp;D114,IF(D114='Girls Rosters'!$G$2,COUNTIF($D$2:D114,'Girls Rosters'!$G$2)&amp;D114,COUNTIF($D$2:D114,'Girls Rosters'!$L$2)&amp;D114)))</f>
        <v/>
      </c>
      <c r="B114" t="str">
        <f>IF(COUNT('Girls Rosters'!$P$2:$P$151)&gt;COUNT($B$2:B113),B113+1,"")</f>
        <v/>
      </c>
      <c r="C114" t="str">
        <f>IF(B114="","",IF(COUNT('Girls Rosters'!$Q$2:$Q$151)=0,"",VLOOKUP(B114,'Girls Rosters'!$P$2:$T$151,2,FALSE)))</f>
        <v/>
      </c>
      <c r="D114" t="str">
        <f>IF(B114="","",IF(COUNTA('Girls Rosters'!$S$2:$S$151)=0,"",IF(VLOOKUP(B114,'Girls Rosters'!$P$2:$T$151,4,FALSE)="","",VLOOKUP(B114,'Girls Rosters'!$P$2:$T$151,4,FALSE))))</f>
        <v/>
      </c>
      <c r="E114" t="str">
        <f>IF(B114="","",IF(COUNTA('Girls Rosters'!$S$2:$S$151)=0,"",IF(VLOOKUP(B114,'Girls Rosters'!$P$2:$T$151,3,FALSE)="","",VLOOKUP(B114,'Girls Rosters'!$P$2:$T$151,3,FALSE))))</f>
        <v/>
      </c>
      <c r="F114" s="3"/>
      <c r="G114" t="str">
        <f>IF(B114="","",IF(COUNTIF($D$2:$D$151,D114)&lt;5,"",IF(COUNTIF($D$2:D114,D114)&gt;7,"",MAX($G$2:G113)+1)))</f>
        <v/>
      </c>
    </row>
    <row r="115" spans="1:7" x14ac:dyDescent="0.25">
      <c r="A115" t="str">
        <f>IF(B115="","",IF(D115='Girls Rosters'!$B$2,COUNTIF($D$2:D115,'Girls Rosters'!$B$2)&amp;D115,IF(D115='Girls Rosters'!$G$2,COUNTIF($D$2:D115,'Girls Rosters'!$G$2)&amp;D115,COUNTIF($D$2:D115,'Girls Rosters'!$L$2)&amp;D115)))</f>
        <v/>
      </c>
      <c r="B115" t="str">
        <f>IF(COUNT('Girls Rosters'!$P$2:$P$151)&gt;COUNT($B$2:B114),B114+1,"")</f>
        <v/>
      </c>
      <c r="C115" t="str">
        <f>IF(B115="","",IF(COUNT('Girls Rosters'!$Q$2:$Q$151)=0,"",VLOOKUP(B115,'Girls Rosters'!$P$2:$T$151,2,FALSE)))</f>
        <v/>
      </c>
      <c r="D115" t="str">
        <f>IF(B115="","",IF(COUNTA('Girls Rosters'!$S$2:$S$151)=0,"",IF(VLOOKUP(B115,'Girls Rosters'!$P$2:$T$151,4,FALSE)="","",VLOOKUP(B115,'Girls Rosters'!$P$2:$T$151,4,FALSE))))</f>
        <v/>
      </c>
      <c r="E115" t="str">
        <f>IF(B115="","",IF(COUNTA('Girls Rosters'!$S$2:$S$151)=0,"",IF(VLOOKUP(B115,'Girls Rosters'!$P$2:$T$151,3,FALSE)="","",VLOOKUP(B115,'Girls Rosters'!$P$2:$T$151,3,FALSE))))</f>
        <v/>
      </c>
      <c r="F115" s="3"/>
      <c r="G115" t="str">
        <f>IF(B115="","",IF(COUNTIF($D$2:$D$151,D115)&lt;5,"",IF(COUNTIF($D$2:D115,D115)&gt;7,"",MAX($G$2:G114)+1)))</f>
        <v/>
      </c>
    </row>
    <row r="116" spans="1:7" x14ac:dyDescent="0.25">
      <c r="A116" t="str">
        <f>IF(B116="","",IF(D116='Girls Rosters'!$B$2,COUNTIF($D$2:D116,'Girls Rosters'!$B$2)&amp;D116,IF(D116='Girls Rosters'!$G$2,COUNTIF($D$2:D116,'Girls Rosters'!$G$2)&amp;D116,COUNTIF($D$2:D116,'Girls Rosters'!$L$2)&amp;D116)))</f>
        <v/>
      </c>
      <c r="B116" t="str">
        <f>IF(COUNT('Girls Rosters'!$P$2:$P$151)&gt;COUNT($B$2:B115),B115+1,"")</f>
        <v/>
      </c>
      <c r="C116" t="str">
        <f>IF(B116="","",IF(COUNT('Girls Rosters'!$Q$2:$Q$151)=0,"",VLOOKUP(B116,'Girls Rosters'!$P$2:$T$151,2,FALSE)))</f>
        <v/>
      </c>
      <c r="D116" t="str">
        <f>IF(B116="","",IF(COUNTA('Girls Rosters'!$S$2:$S$151)=0,"",IF(VLOOKUP(B116,'Girls Rosters'!$P$2:$T$151,4,FALSE)="","",VLOOKUP(B116,'Girls Rosters'!$P$2:$T$151,4,FALSE))))</f>
        <v/>
      </c>
      <c r="E116" t="str">
        <f>IF(B116="","",IF(COUNTA('Girls Rosters'!$S$2:$S$151)=0,"",IF(VLOOKUP(B116,'Girls Rosters'!$P$2:$T$151,3,FALSE)="","",VLOOKUP(B116,'Girls Rosters'!$P$2:$T$151,3,FALSE))))</f>
        <v/>
      </c>
      <c r="F116" s="3"/>
      <c r="G116" t="str">
        <f>IF(B116="","",IF(COUNTIF($D$2:$D$151,D116)&lt;5,"",IF(COUNTIF($D$2:D116,D116)&gt;7,"",MAX($G$2:G115)+1)))</f>
        <v/>
      </c>
    </row>
    <row r="117" spans="1:7" x14ac:dyDescent="0.25">
      <c r="A117" t="str">
        <f>IF(B117="","",IF(D117='Girls Rosters'!$B$2,COUNTIF($D$2:D117,'Girls Rosters'!$B$2)&amp;D117,IF(D117='Girls Rosters'!$G$2,COUNTIF($D$2:D117,'Girls Rosters'!$G$2)&amp;D117,COUNTIF($D$2:D117,'Girls Rosters'!$L$2)&amp;D117)))</f>
        <v/>
      </c>
      <c r="B117" t="str">
        <f>IF(COUNT('Girls Rosters'!$P$2:$P$151)&gt;COUNT($B$2:B116),B116+1,"")</f>
        <v/>
      </c>
      <c r="C117" t="str">
        <f>IF(B117="","",IF(COUNT('Girls Rosters'!$Q$2:$Q$151)=0,"",VLOOKUP(B117,'Girls Rosters'!$P$2:$T$151,2,FALSE)))</f>
        <v/>
      </c>
      <c r="D117" t="str">
        <f>IF(B117="","",IF(COUNTA('Girls Rosters'!$S$2:$S$151)=0,"",IF(VLOOKUP(B117,'Girls Rosters'!$P$2:$T$151,4,FALSE)="","",VLOOKUP(B117,'Girls Rosters'!$P$2:$T$151,4,FALSE))))</f>
        <v/>
      </c>
      <c r="E117" t="str">
        <f>IF(B117="","",IF(COUNTA('Girls Rosters'!$S$2:$S$151)=0,"",IF(VLOOKUP(B117,'Girls Rosters'!$P$2:$T$151,3,FALSE)="","",VLOOKUP(B117,'Girls Rosters'!$P$2:$T$151,3,FALSE))))</f>
        <v/>
      </c>
      <c r="F117" s="3"/>
      <c r="G117" t="str">
        <f>IF(B117="","",IF(COUNTIF($D$2:$D$151,D117)&lt;5,"",IF(COUNTIF($D$2:D117,D117)&gt;7,"",MAX($G$2:G116)+1)))</f>
        <v/>
      </c>
    </row>
    <row r="118" spans="1:7" x14ac:dyDescent="0.25">
      <c r="A118" t="str">
        <f>IF(B118="","",IF(D118='Girls Rosters'!$B$2,COUNTIF($D$2:D118,'Girls Rosters'!$B$2)&amp;D118,IF(D118='Girls Rosters'!$G$2,COUNTIF($D$2:D118,'Girls Rosters'!$G$2)&amp;D118,COUNTIF($D$2:D118,'Girls Rosters'!$L$2)&amp;D118)))</f>
        <v/>
      </c>
      <c r="B118" t="str">
        <f>IF(COUNT('Girls Rosters'!$P$2:$P$151)&gt;COUNT($B$2:B117),B117+1,"")</f>
        <v/>
      </c>
      <c r="C118" t="str">
        <f>IF(B118="","",IF(COUNT('Girls Rosters'!$Q$2:$Q$151)=0,"",VLOOKUP(B118,'Girls Rosters'!$P$2:$T$151,2,FALSE)))</f>
        <v/>
      </c>
      <c r="D118" t="str">
        <f>IF(B118="","",IF(COUNTA('Girls Rosters'!$S$2:$S$151)=0,"",IF(VLOOKUP(B118,'Girls Rosters'!$P$2:$T$151,4,FALSE)="","",VLOOKUP(B118,'Girls Rosters'!$P$2:$T$151,4,FALSE))))</f>
        <v/>
      </c>
      <c r="E118" t="str">
        <f>IF(B118="","",IF(COUNTA('Girls Rosters'!$S$2:$S$151)=0,"",IF(VLOOKUP(B118,'Girls Rosters'!$P$2:$T$151,3,FALSE)="","",VLOOKUP(B118,'Girls Rosters'!$P$2:$T$151,3,FALSE))))</f>
        <v/>
      </c>
      <c r="F118" s="3"/>
      <c r="G118" t="str">
        <f>IF(B118="","",IF(COUNTIF($D$2:$D$151,D118)&lt;5,"",IF(COUNTIF($D$2:D118,D118)&gt;7,"",MAX($G$2:G117)+1)))</f>
        <v/>
      </c>
    </row>
    <row r="119" spans="1:7" x14ac:dyDescent="0.25">
      <c r="A119" t="str">
        <f>IF(B119="","",IF(D119='Girls Rosters'!$B$2,COUNTIF($D$2:D119,'Girls Rosters'!$B$2)&amp;D119,IF(D119='Girls Rosters'!$G$2,COUNTIF($D$2:D119,'Girls Rosters'!$G$2)&amp;D119,COUNTIF($D$2:D119,'Girls Rosters'!$L$2)&amp;D119)))</f>
        <v/>
      </c>
      <c r="B119" t="str">
        <f>IF(COUNT('Girls Rosters'!$P$2:$P$151)&gt;COUNT($B$2:B118),B118+1,"")</f>
        <v/>
      </c>
      <c r="C119" t="str">
        <f>IF(B119="","",IF(COUNT('Girls Rosters'!$Q$2:$Q$151)=0,"",VLOOKUP(B119,'Girls Rosters'!$P$2:$T$151,2,FALSE)))</f>
        <v/>
      </c>
      <c r="D119" t="str">
        <f>IF(B119="","",IF(COUNTA('Girls Rosters'!$S$2:$S$151)=0,"",IF(VLOOKUP(B119,'Girls Rosters'!$P$2:$T$151,4,FALSE)="","",VLOOKUP(B119,'Girls Rosters'!$P$2:$T$151,4,FALSE))))</f>
        <v/>
      </c>
      <c r="E119" t="str">
        <f>IF(B119="","",IF(COUNTA('Girls Rosters'!$S$2:$S$151)=0,"",IF(VLOOKUP(B119,'Girls Rosters'!$P$2:$T$151,3,FALSE)="","",VLOOKUP(B119,'Girls Rosters'!$P$2:$T$151,3,FALSE))))</f>
        <v/>
      </c>
      <c r="F119" s="3"/>
      <c r="G119" t="str">
        <f>IF(B119="","",IF(COUNTIF($D$2:$D$151,D119)&lt;5,"",IF(COUNTIF($D$2:D119,D119)&gt;7,"",MAX($G$2:G118)+1)))</f>
        <v/>
      </c>
    </row>
    <row r="120" spans="1:7" x14ac:dyDescent="0.25">
      <c r="A120" t="str">
        <f>IF(B120="","",IF(D120='Girls Rosters'!$B$2,COUNTIF($D$2:D120,'Girls Rosters'!$B$2)&amp;D120,IF(D120='Girls Rosters'!$G$2,COUNTIF($D$2:D120,'Girls Rosters'!$G$2)&amp;D120,COUNTIF($D$2:D120,'Girls Rosters'!$L$2)&amp;D120)))</f>
        <v/>
      </c>
      <c r="B120" t="str">
        <f>IF(COUNT('Girls Rosters'!$P$2:$P$151)&gt;COUNT($B$2:B119),B119+1,"")</f>
        <v/>
      </c>
      <c r="C120" t="str">
        <f>IF(B120="","",IF(COUNT('Girls Rosters'!$Q$2:$Q$151)=0,"",VLOOKUP(B120,'Girls Rosters'!$P$2:$T$151,2,FALSE)))</f>
        <v/>
      </c>
      <c r="D120" t="str">
        <f>IF(B120="","",IF(COUNTA('Girls Rosters'!$S$2:$S$151)=0,"",IF(VLOOKUP(B120,'Girls Rosters'!$P$2:$T$151,4,FALSE)="","",VLOOKUP(B120,'Girls Rosters'!$P$2:$T$151,4,FALSE))))</f>
        <v/>
      </c>
      <c r="E120" t="str">
        <f>IF(B120="","",IF(COUNTA('Girls Rosters'!$S$2:$S$151)=0,"",IF(VLOOKUP(B120,'Girls Rosters'!$P$2:$T$151,3,FALSE)="","",VLOOKUP(B120,'Girls Rosters'!$P$2:$T$151,3,FALSE))))</f>
        <v/>
      </c>
      <c r="F120" s="3"/>
      <c r="G120" t="str">
        <f>IF(B120="","",IF(COUNTIF($D$2:$D$151,D120)&lt;5,"",IF(COUNTIF($D$2:D120,D120)&gt;7,"",MAX($G$2:G119)+1)))</f>
        <v/>
      </c>
    </row>
    <row r="121" spans="1:7" x14ac:dyDescent="0.25">
      <c r="A121" t="str">
        <f>IF(B121="","",IF(D121='Girls Rosters'!$B$2,COUNTIF($D$2:D121,'Girls Rosters'!$B$2)&amp;D121,IF(D121='Girls Rosters'!$G$2,COUNTIF($D$2:D121,'Girls Rosters'!$G$2)&amp;D121,COUNTIF($D$2:D121,'Girls Rosters'!$L$2)&amp;D121)))</f>
        <v/>
      </c>
      <c r="B121" t="str">
        <f>IF(COUNT('Girls Rosters'!$P$2:$P$151)&gt;COUNT($B$2:B120),B120+1,"")</f>
        <v/>
      </c>
      <c r="C121" t="str">
        <f>IF(B121="","",IF(COUNT('Girls Rosters'!$Q$2:$Q$151)=0,"",VLOOKUP(B121,'Girls Rosters'!$P$2:$T$151,2,FALSE)))</f>
        <v/>
      </c>
      <c r="D121" t="str">
        <f>IF(B121="","",IF(COUNTA('Girls Rosters'!$S$2:$S$151)=0,"",IF(VLOOKUP(B121,'Girls Rosters'!$P$2:$T$151,4,FALSE)="","",VLOOKUP(B121,'Girls Rosters'!$P$2:$T$151,4,FALSE))))</f>
        <v/>
      </c>
      <c r="E121" t="str">
        <f>IF(B121="","",IF(COUNTA('Girls Rosters'!$S$2:$S$151)=0,"",IF(VLOOKUP(B121,'Girls Rosters'!$P$2:$T$151,3,FALSE)="","",VLOOKUP(B121,'Girls Rosters'!$P$2:$T$151,3,FALSE))))</f>
        <v/>
      </c>
      <c r="F121" s="3"/>
      <c r="G121" t="str">
        <f>IF(B121="","",IF(COUNTIF($D$2:$D$151,D121)&lt;5,"",IF(COUNTIF($D$2:D121,D121)&gt;7,"",MAX($G$2:G120)+1)))</f>
        <v/>
      </c>
    </row>
    <row r="122" spans="1:7" x14ac:dyDescent="0.25">
      <c r="A122" t="str">
        <f>IF(B122="","",IF(D122='Girls Rosters'!$B$2,COUNTIF($D$2:D122,'Girls Rosters'!$B$2)&amp;D122,IF(D122='Girls Rosters'!$G$2,COUNTIF($D$2:D122,'Girls Rosters'!$G$2)&amp;D122,COUNTIF($D$2:D122,'Girls Rosters'!$L$2)&amp;D122)))</f>
        <v/>
      </c>
      <c r="B122" t="str">
        <f>IF(COUNT('Girls Rosters'!$P$2:$P$151)&gt;COUNT($B$2:B121),B121+1,"")</f>
        <v/>
      </c>
      <c r="C122" t="str">
        <f>IF(B122="","",IF(COUNT('Girls Rosters'!$Q$2:$Q$151)=0,"",VLOOKUP(B122,'Girls Rosters'!$P$2:$T$151,2,FALSE)))</f>
        <v/>
      </c>
      <c r="D122" t="str">
        <f>IF(B122="","",IF(COUNTA('Girls Rosters'!$S$2:$S$151)=0,"",IF(VLOOKUP(B122,'Girls Rosters'!$P$2:$T$151,4,FALSE)="","",VLOOKUP(B122,'Girls Rosters'!$P$2:$T$151,4,FALSE))))</f>
        <v/>
      </c>
      <c r="E122" t="str">
        <f>IF(B122="","",IF(COUNTA('Girls Rosters'!$S$2:$S$151)=0,"",IF(VLOOKUP(B122,'Girls Rosters'!$P$2:$T$151,3,FALSE)="","",VLOOKUP(B122,'Girls Rosters'!$P$2:$T$151,3,FALSE))))</f>
        <v/>
      </c>
      <c r="F122" s="3"/>
      <c r="G122" t="str">
        <f>IF(B122="","",IF(COUNTIF($D$2:$D$151,D122)&lt;5,"",IF(COUNTIF($D$2:D122,D122)&gt;7,"",MAX($G$2:G121)+1)))</f>
        <v/>
      </c>
    </row>
    <row r="123" spans="1:7" x14ac:dyDescent="0.25">
      <c r="A123" t="str">
        <f>IF(B123="","",IF(D123='Girls Rosters'!$B$2,COUNTIF($D$2:D123,'Girls Rosters'!$B$2)&amp;D123,IF(D123='Girls Rosters'!$G$2,COUNTIF($D$2:D123,'Girls Rosters'!$G$2)&amp;D123,COUNTIF($D$2:D123,'Girls Rosters'!$L$2)&amp;D123)))</f>
        <v/>
      </c>
      <c r="B123" t="str">
        <f>IF(COUNT('Girls Rosters'!$P$2:$P$151)&gt;COUNT($B$2:B122),B122+1,"")</f>
        <v/>
      </c>
      <c r="C123" t="str">
        <f>IF(B123="","",IF(COUNT('Girls Rosters'!$Q$2:$Q$151)=0,"",VLOOKUP(B123,'Girls Rosters'!$P$2:$T$151,2,FALSE)))</f>
        <v/>
      </c>
      <c r="D123" t="str">
        <f>IF(B123="","",IF(COUNTA('Girls Rosters'!$S$2:$S$151)=0,"",IF(VLOOKUP(B123,'Girls Rosters'!$P$2:$T$151,4,FALSE)="","",VLOOKUP(B123,'Girls Rosters'!$P$2:$T$151,4,FALSE))))</f>
        <v/>
      </c>
      <c r="E123" t="str">
        <f>IF(B123="","",IF(COUNTA('Girls Rosters'!$S$2:$S$151)=0,"",IF(VLOOKUP(B123,'Girls Rosters'!$P$2:$T$151,3,FALSE)="","",VLOOKUP(B123,'Girls Rosters'!$P$2:$T$151,3,FALSE))))</f>
        <v/>
      </c>
      <c r="F123" s="3"/>
      <c r="G123" t="str">
        <f>IF(B123="","",IF(COUNTIF($D$2:$D$151,D123)&lt;5,"",IF(COUNTIF($D$2:D123,D123)&gt;7,"",MAX($G$2:G122)+1)))</f>
        <v/>
      </c>
    </row>
    <row r="124" spans="1:7" x14ac:dyDescent="0.25">
      <c r="A124" t="str">
        <f>IF(B124="","",IF(D124='Girls Rosters'!$B$2,COUNTIF($D$2:D124,'Girls Rosters'!$B$2)&amp;D124,IF(D124='Girls Rosters'!$G$2,COUNTIF($D$2:D124,'Girls Rosters'!$G$2)&amp;D124,COUNTIF($D$2:D124,'Girls Rosters'!$L$2)&amp;D124)))</f>
        <v/>
      </c>
      <c r="B124" t="str">
        <f>IF(COUNT('Girls Rosters'!$P$2:$P$151)&gt;COUNT($B$2:B123),B123+1,"")</f>
        <v/>
      </c>
      <c r="C124" t="str">
        <f>IF(B124="","",IF(COUNT('Girls Rosters'!$Q$2:$Q$151)=0,"",VLOOKUP(B124,'Girls Rosters'!$P$2:$T$151,2,FALSE)))</f>
        <v/>
      </c>
      <c r="D124" t="str">
        <f>IF(B124="","",IF(COUNTA('Girls Rosters'!$S$2:$S$151)=0,"",IF(VLOOKUP(B124,'Girls Rosters'!$P$2:$T$151,4,FALSE)="","",VLOOKUP(B124,'Girls Rosters'!$P$2:$T$151,4,FALSE))))</f>
        <v/>
      </c>
      <c r="E124" t="str">
        <f>IF(B124="","",IF(COUNTA('Girls Rosters'!$S$2:$S$151)=0,"",IF(VLOOKUP(B124,'Girls Rosters'!$P$2:$T$151,3,FALSE)="","",VLOOKUP(B124,'Girls Rosters'!$P$2:$T$151,3,FALSE))))</f>
        <v/>
      </c>
      <c r="F124" s="3"/>
      <c r="G124" t="str">
        <f>IF(B124="","",IF(COUNTIF($D$2:$D$151,D124)&lt;5,"",IF(COUNTIF($D$2:D124,D124)&gt;7,"",MAX($G$2:G123)+1)))</f>
        <v/>
      </c>
    </row>
    <row r="125" spans="1:7" x14ac:dyDescent="0.25">
      <c r="A125" t="str">
        <f>IF(B125="","",IF(D125='Girls Rosters'!$B$2,COUNTIF($D$2:D125,'Girls Rosters'!$B$2)&amp;D125,IF(D125='Girls Rosters'!$G$2,COUNTIF($D$2:D125,'Girls Rosters'!$G$2)&amp;D125,COUNTIF($D$2:D125,'Girls Rosters'!$L$2)&amp;D125)))</f>
        <v/>
      </c>
      <c r="B125" t="str">
        <f>IF(COUNT('Girls Rosters'!$P$2:$P$151)&gt;COUNT($B$2:B124),B124+1,"")</f>
        <v/>
      </c>
      <c r="C125" t="str">
        <f>IF(B125="","",IF(COUNT('Girls Rosters'!$Q$2:$Q$151)=0,"",VLOOKUP(B125,'Girls Rosters'!$P$2:$T$151,2,FALSE)))</f>
        <v/>
      </c>
      <c r="D125" t="str">
        <f>IF(B125="","",IF(COUNTA('Girls Rosters'!$S$2:$S$151)=0,"",IF(VLOOKUP(B125,'Girls Rosters'!$P$2:$T$151,4,FALSE)="","",VLOOKUP(B125,'Girls Rosters'!$P$2:$T$151,4,FALSE))))</f>
        <v/>
      </c>
      <c r="E125" t="str">
        <f>IF(B125="","",IF(COUNTA('Girls Rosters'!$S$2:$S$151)=0,"",IF(VLOOKUP(B125,'Girls Rosters'!$P$2:$T$151,3,FALSE)="","",VLOOKUP(B125,'Girls Rosters'!$P$2:$T$151,3,FALSE))))</f>
        <v/>
      </c>
      <c r="F125" s="3"/>
      <c r="G125" t="str">
        <f>IF(B125="","",IF(COUNTIF($D$2:$D$151,D125)&lt;5,"",IF(COUNTIF($D$2:D125,D125)&gt;7,"",MAX($G$2:G124)+1)))</f>
        <v/>
      </c>
    </row>
    <row r="126" spans="1:7" x14ac:dyDescent="0.25">
      <c r="A126" t="str">
        <f>IF(B126="","",IF(D126='Girls Rosters'!$B$2,COUNTIF($D$2:D126,'Girls Rosters'!$B$2)&amp;D126,IF(D126='Girls Rosters'!$G$2,COUNTIF($D$2:D126,'Girls Rosters'!$G$2)&amp;D126,COUNTIF($D$2:D126,'Girls Rosters'!$L$2)&amp;D126)))</f>
        <v/>
      </c>
      <c r="B126" t="str">
        <f>IF(COUNT('Girls Rosters'!$P$2:$P$151)&gt;COUNT($B$2:B125),B125+1,"")</f>
        <v/>
      </c>
      <c r="C126" t="str">
        <f>IF(B126="","",IF(COUNT('Girls Rosters'!$Q$2:$Q$151)=0,"",VLOOKUP(B126,'Girls Rosters'!$P$2:$T$151,2,FALSE)))</f>
        <v/>
      </c>
      <c r="D126" t="str">
        <f>IF(B126="","",IF(COUNTA('Girls Rosters'!$S$2:$S$151)=0,"",IF(VLOOKUP(B126,'Girls Rosters'!$P$2:$T$151,4,FALSE)="","",VLOOKUP(B126,'Girls Rosters'!$P$2:$T$151,4,FALSE))))</f>
        <v/>
      </c>
      <c r="E126" t="str">
        <f>IF(B126="","",IF(COUNTA('Girls Rosters'!$S$2:$S$151)=0,"",IF(VLOOKUP(B126,'Girls Rosters'!$P$2:$T$151,3,FALSE)="","",VLOOKUP(B126,'Girls Rosters'!$P$2:$T$151,3,FALSE))))</f>
        <v/>
      </c>
      <c r="F126" s="3"/>
      <c r="G126" t="str">
        <f>IF(B126="","",IF(COUNTIF($D$2:$D$151,D126)&lt;5,"",IF(COUNTIF($D$2:D126,D126)&gt;7,"",MAX($G$2:G125)+1)))</f>
        <v/>
      </c>
    </row>
    <row r="127" spans="1:7" x14ac:dyDescent="0.25">
      <c r="A127" t="str">
        <f>IF(B127="","",IF(D127='Girls Rosters'!$B$2,COUNTIF($D$2:D127,'Girls Rosters'!$B$2)&amp;D127,IF(D127='Girls Rosters'!$G$2,COUNTIF($D$2:D127,'Girls Rosters'!$G$2)&amp;D127,COUNTIF($D$2:D127,'Girls Rosters'!$L$2)&amp;D127)))</f>
        <v/>
      </c>
      <c r="B127" t="str">
        <f>IF(COUNT('Girls Rosters'!$P$2:$P$151)&gt;COUNT($B$2:B126),B126+1,"")</f>
        <v/>
      </c>
      <c r="C127" t="str">
        <f>IF(B127="","",IF(COUNT('Girls Rosters'!$Q$2:$Q$151)=0,"",VLOOKUP(B127,'Girls Rosters'!$P$2:$T$151,2,FALSE)))</f>
        <v/>
      </c>
      <c r="D127" t="str">
        <f>IF(B127="","",IF(COUNTA('Girls Rosters'!$S$2:$S$151)=0,"",IF(VLOOKUP(B127,'Girls Rosters'!$P$2:$T$151,4,FALSE)="","",VLOOKUP(B127,'Girls Rosters'!$P$2:$T$151,4,FALSE))))</f>
        <v/>
      </c>
      <c r="E127" t="str">
        <f>IF(B127="","",IF(COUNTA('Girls Rosters'!$S$2:$S$151)=0,"",IF(VLOOKUP(B127,'Girls Rosters'!$P$2:$T$151,3,FALSE)="","",VLOOKUP(B127,'Girls Rosters'!$P$2:$T$151,3,FALSE))))</f>
        <v/>
      </c>
      <c r="F127" s="3"/>
      <c r="G127" t="str">
        <f>IF(B127="","",IF(COUNTIF($D$2:$D$151,D127)&lt;5,"",IF(COUNTIF($D$2:D127,D127)&gt;7,"",MAX($G$2:G126)+1)))</f>
        <v/>
      </c>
    </row>
    <row r="128" spans="1:7" x14ac:dyDescent="0.25">
      <c r="A128" t="str">
        <f>IF(B128="","",IF(D128='Girls Rosters'!$B$2,COUNTIF($D$2:D128,'Girls Rosters'!$B$2)&amp;D128,IF(D128='Girls Rosters'!$G$2,COUNTIF($D$2:D128,'Girls Rosters'!$G$2)&amp;D128,COUNTIF($D$2:D128,'Girls Rosters'!$L$2)&amp;D128)))</f>
        <v/>
      </c>
      <c r="B128" t="str">
        <f>IF(COUNT('Girls Rosters'!$P$2:$P$151)&gt;COUNT($B$2:B127),B127+1,"")</f>
        <v/>
      </c>
      <c r="C128" t="str">
        <f>IF(B128="","",IF(COUNT('Girls Rosters'!$Q$2:$Q$151)=0,"",VLOOKUP(B128,'Girls Rosters'!$P$2:$T$151,2,FALSE)))</f>
        <v/>
      </c>
      <c r="D128" t="str">
        <f>IF(B128="","",IF(COUNTA('Girls Rosters'!$S$2:$S$151)=0,"",IF(VLOOKUP(B128,'Girls Rosters'!$P$2:$T$151,4,FALSE)="","",VLOOKUP(B128,'Girls Rosters'!$P$2:$T$151,4,FALSE))))</f>
        <v/>
      </c>
      <c r="E128" t="str">
        <f>IF(B128="","",IF(COUNTA('Girls Rosters'!$S$2:$S$151)=0,"",IF(VLOOKUP(B128,'Girls Rosters'!$P$2:$T$151,3,FALSE)="","",VLOOKUP(B128,'Girls Rosters'!$P$2:$T$151,3,FALSE))))</f>
        <v/>
      </c>
      <c r="F128" s="3"/>
      <c r="G128" t="str">
        <f>IF(B128="","",IF(COUNTIF($D$2:$D$151,D128)&lt;5,"",IF(COUNTIF($D$2:D128,D128)&gt;7,"",MAX($G$2:G127)+1)))</f>
        <v/>
      </c>
    </row>
    <row r="129" spans="1:7" x14ac:dyDescent="0.25">
      <c r="A129" t="str">
        <f>IF(B129="","",IF(D129='Girls Rosters'!$B$2,COUNTIF($D$2:D129,'Girls Rosters'!$B$2)&amp;D129,IF(D129='Girls Rosters'!$G$2,COUNTIF($D$2:D129,'Girls Rosters'!$G$2)&amp;D129,COUNTIF($D$2:D129,'Girls Rosters'!$L$2)&amp;D129)))</f>
        <v/>
      </c>
      <c r="B129" t="str">
        <f>IF(COUNT('Girls Rosters'!$P$2:$P$151)&gt;COUNT($B$2:B128),B128+1,"")</f>
        <v/>
      </c>
      <c r="C129" t="str">
        <f>IF(B129="","",IF(COUNT('Girls Rosters'!$Q$2:$Q$151)=0,"",VLOOKUP(B129,'Girls Rosters'!$P$2:$T$151,2,FALSE)))</f>
        <v/>
      </c>
      <c r="D129" t="str">
        <f>IF(B129="","",IF(COUNTA('Girls Rosters'!$S$2:$S$151)=0,"",IF(VLOOKUP(B129,'Girls Rosters'!$P$2:$T$151,4,FALSE)="","",VLOOKUP(B129,'Girls Rosters'!$P$2:$T$151,4,FALSE))))</f>
        <v/>
      </c>
      <c r="E129" t="str">
        <f>IF(B129="","",IF(COUNTA('Girls Rosters'!$S$2:$S$151)=0,"",IF(VLOOKUP(B129,'Girls Rosters'!$P$2:$T$151,3,FALSE)="","",VLOOKUP(B129,'Girls Rosters'!$P$2:$T$151,3,FALSE))))</f>
        <v/>
      </c>
      <c r="F129" s="3"/>
      <c r="G129" t="str">
        <f>IF(B129="","",IF(COUNTIF($D$2:$D$151,D129)&lt;5,"",IF(COUNTIF($D$2:D129,D129)&gt;7,"",MAX($G$2:G128)+1)))</f>
        <v/>
      </c>
    </row>
    <row r="130" spans="1:7" x14ac:dyDescent="0.25">
      <c r="A130" t="str">
        <f>IF(B130="","",IF(D130='Girls Rosters'!$B$2,COUNTIF($D$2:D130,'Girls Rosters'!$B$2)&amp;D130,IF(D130='Girls Rosters'!$G$2,COUNTIF($D$2:D130,'Girls Rosters'!$G$2)&amp;D130,COUNTIF($D$2:D130,'Girls Rosters'!$L$2)&amp;D130)))</f>
        <v/>
      </c>
      <c r="B130" t="str">
        <f>IF(COUNT('Girls Rosters'!$P$2:$P$151)&gt;COUNT($B$2:B129),B129+1,"")</f>
        <v/>
      </c>
      <c r="C130" t="str">
        <f>IF(B130="","",IF(COUNT('Girls Rosters'!$Q$2:$Q$151)=0,"",VLOOKUP(B130,'Girls Rosters'!$P$2:$T$151,2,FALSE)))</f>
        <v/>
      </c>
      <c r="D130" t="str">
        <f>IF(B130="","",IF(COUNTA('Girls Rosters'!$S$2:$S$151)=0,"",IF(VLOOKUP(B130,'Girls Rosters'!$P$2:$T$151,4,FALSE)="","",VLOOKUP(B130,'Girls Rosters'!$P$2:$T$151,4,FALSE))))</f>
        <v/>
      </c>
      <c r="E130" t="str">
        <f>IF(B130="","",IF(COUNTA('Girls Rosters'!$S$2:$S$151)=0,"",IF(VLOOKUP(B130,'Girls Rosters'!$P$2:$T$151,3,FALSE)="","",VLOOKUP(B130,'Girls Rosters'!$P$2:$T$151,3,FALSE))))</f>
        <v/>
      </c>
      <c r="F130" s="3"/>
      <c r="G130" t="str">
        <f>IF(B130="","",IF(COUNTIF($D$2:$D$151,D130)&lt;5,"",IF(COUNTIF($D$2:D130,D130)&gt;7,"",MAX($G$2:G129)+1)))</f>
        <v/>
      </c>
    </row>
    <row r="131" spans="1:7" x14ac:dyDescent="0.25">
      <c r="A131" t="str">
        <f>IF(B131="","",IF(D131='Girls Rosters'!$B$2,COUNTIF($D$2:D131,'Girls Rosters'!$B$2)&amp;D131,IF(D131='Girls Rosters'!$G$2,COUNTIF($D$2:D131,'Girls Rosters'!$G$2)&amp;D131,COUNTIF($D$2:D131,'Girls Rosters'!$L$2)&amp;D131)))</f>
        <v/>
      </c>
      <c r="B131" t="str">
        <f>IF(COUNT('Girls Rosters'!$P$2:$P$151)&gt;COUNT($B$2:B130),B130+1,"")</f>
        <v/>
      </c>
      <c r="C131" t="str">
        <f>IF(B131="","",IF(COUNT('Girls Rosters'!$Q$2:$Q$151)=0,"",VLOOKUP(B131,'Girls Rosters'!$P$2:$T$151,2,FALSE)))</f>
        <v/>
      </c>
      <c r="D131" t="str">
        <f>IF(B131="","",IF(COUNTA('Girls Rosters'!$S$2:$S$151)=0,"",IF(VLOOKUP(B131,'Girls Rosters'!$P$2:$T$151,4,FALSE)="","",VLOOKUP(B131,'Girls Rosters'!$P$2:$T$151,4,FALSE))))</f>
        <v/>
      </c>
      <c r="E131" t="str">
        <f>IF(B131="","",IF(COUNTA('Girls Rosters'!$S$2:$S$151)=0,"",IF(VLOOKUP(B131,'Girls Rosters'!$P$2:$T$151,3,FALSE)="","",VLOOKUP(B131,'Girls Rosters'!$P$2:$T$151,3,FALSE))))</f>
        <v/>
      </c>
      <c r="F131" s="3"/>
      <c r="G131" t="str">
        <f>IF(B131="","",IF(COUNTIF($D$2:$D$151,D131)&lt;5,"",IF(COUNTIF($D$2:D131,D131)&gt;7,"",MAX($G$2:G130)+1)))</f>
        <v/>
      </c>
    </row>
    <row r="132" spans="1:7" x14ac:dyDescent="0.25">
      <c r="A132" t="str">
        <f>IF(B132="","",IF(D132='Girls Rosters'!$B$2,COUNTIF($D$2:D132,'Girls Rosters'!$B$2)&amp;D132,IF(D132='Girls Rosters'!$G$2,COUNTIF($D$2:D132,'Girls Rosters'!$G$2)&amp;D132,COUNTIF($D$2:D132,'Girls Rosters'!$L$2)&amp;D132)))</f>
        <v/>
      </c>
      <c r="B132" t="str">
        <f>IF(COUNT('Girls Rosters'!$P$2:$P$151)&gt;COUNT($B$2:B131),B131+1,"")</f>
        <v/>
      </c>
      <c r="C132" t="str">
        <f>IF(B132="","",IF(COUNT('Girls Rosters'!$Q$2:$Q$151)=0,"",VLOOKUP(B132,'Girls Rosters'!$P$2:$T$151,2,FALSE)))</f>
        <v/>
      </c>
      <c r="D132" t="str">
        <f>IF(B132="","",IF(COUNTA('Girls Rosters'!$S$2:$S$151)=0,"",IF(VLOOKUP(B132,'Girls Rosters'!$P$2:$T$151,4,FALSE)="","",VLOOKUP(B132,'Girls Rosters'!$P$2:$T$151,4,FALSE))))</f>
        <v/>
      </c>
      <c r="E132" t="str">
        <f>IF(B132="","",IF(COUNTA('Girls Rosters'!$S$2:$S$151)=0,"",IF(VLOOKUP(B132,'Girls Rosters'!$P$2:$T$151,3,FALSE)="","",VLOOKUP(B132,'Girls Rosters'!$P$2:$T$151,3,FALSE))))</f>
        <v/>
      </c>
      <c r="F132" s="3"/>
      <c r="G132" t="str">
        <f>IF(B132="","",IF(COUNTIF($D$2:$D$151,D132)&lt;5,"",IF(COUNTIF($D$2:D132,D132)&gt;7,"",MAX($G$2:G131)+1)))</f>
        <v/>
      </c>
    </row>
    <row r="133" spans="1:7" x14ac:dyDescent="0.25">
      <c r="A133" t="str">
        <f>IF(B133="","",IF(D133='Girls Rosters'!$B$2,COUNTIF($D$2:D133,'Girls Rosters'!$B$2)&amp;D133,IF(D133='Girls Rosters'!$G$2,COUNTIF($D$2:D133,'Girls Rosters'!$G$2)&amp;D133,COUNTIF($D$2:D133,'Girls Rosters'!$L$2)&amp;D133)))</f>
        <v/>
      </c>
      <c r="B133" t="str">
        <f>IF(COUNT('Girls Rosters'!$P$2:$P$151)&gt;COUNT($B$2:B132),B132+1,"")</f>
        <v/>
      </c>
      <c r="C133" t="str">
        <f>IF(B133="","",IF(COUNT('Girls Rosters'!$Q$2:$Q$151)=0,"",VLOOKUP(B133,'Girls Rosters'!$P$2:$T$151,2,FALSE)))</f>
        <v/>
      </c>
      <c r="D133" t="str">
        <f>IF(B133="","",IF(COUNTA('Girls Rosters'!$S$2:$S$151)=0,"",IF(VLOOKUP(B133,'Girls Rosters'!$P$2:$T$151,4,FALSE)="","",VLOOKUP(B133,'Girls Rosters'!$P$2:$T$151,4,FALSE))))</f>
        <v/>
      </c>
      <c r="E133" t="str">
        <f>IF(B133="","",IF(COUNTA('Girls Rosters'!$S$2:$S$151)=0,"",IF(VLOOKUP(B133,'Girls Rosters'!$P$2:$T$151,3,FALSE)="","",VLOOKUP(B133,'Girls Rosters'!$P$2:$T$151,3,FALSE))))</f>
        <v/>
      </c>
      <c r="F133" s="3"/>
      <c r="G133" t="str">
        <f>IF(B133="","",IF(COUNTIF($D$2:$D$151,D133)&lt;5,"",IF(COUNTIF($D$2:D133,D133)&gt;7,"",MAX($G$2:G132)+1)))</f>
        <v/>
      </c>
    </row>
    <row r="134" spans="1:7" x14ac:dyDescent="0.25">
      <c r="A134" t="str">
        <f>IF(B134="","",IF(D134='Girls Rosters'!$B$2,COUNTIF($D$2:D134,'Girls Rosters'!$B$2)&amp;D134,IF(D134='Girls Rosters'!$G$2,COUNTIF($D$2:D134,'Girls Rosters'!$G$2)&amp;D134,COUNTIF($D$2:D134,'Girls Rosters'!$L$2)&amp;D134)))</f>
        <v/>
      </c>
      <c r="B134" t="str">
        <f>IF(COUNT('Girls Rosters'!$P$2:$P$151)&gt;COUNT($B$2:B133),B133+1,"")</f>
        <v/>
      </c>
      <c r="C134" t="str">
        <f>IF(B134="","",IF(COUNT('Girls Rosters'!$Q$2:$Q$151)=0,"",VLOOKUP(B134,'Girls Rosters'!$P$2:$T$151,2,FALSE)))</f>
        <v/>
      </c>
      <c r="D134" t="str">
        <f>IF(B134="","",IF(COUNTA('Girls Rosters'!$S$2:$S$151)=0,"",IF(VLOOKUP(B134,'Girls Rosters'!$P$2:$T$151,4,FALSE)="","",VLOOKUP(B134,'Girls Rosters'!$P$2:$T$151,4,FALSE))))</f>
        <v/>
      </c>
      <c r="E134" t="str">
        <f>IF(B134="","",IF(COUNTA('Girls Rosters'!$S$2:$S$151)=0,"",IF(VLOOKUP(B134,'Girls Rosters'!$P$2:$T$151,3,FALSE)="","",VLOOKUP(B134,'Girls Rosters'!$P$2:$T$151,3,FALSE))))</f>
        <v/>
      </c>
      <c r="F134" s="3"/>
      <c r="G134" t="str">
        <f>IF(B134="","",IF(COUNTIF($D$2:$D$151,D134)&lt;5,"",IF(COUNTIF($D$2:D134,D134)&gt;7,"",MAX($G$2:G133)+1)))</f>
        <v/>
      </c>
    </row>
    <row r="135" spans="1:7" x14ac:dyDescent="0.25">
      <c r="A135" t="str">
        <f>IF(B135="","",IF(D135='Girls Rosters'!$B$2,COUNTIF($D$2:D135,'Girls Rosters'!$B$2)&amp;D135,IF(D135='Girls Rosters'!$G$2,COUNTIF($D$2:D135,'Girls Rosters'!$G$2)&amp;D135,COUNTIF($D$2:D135,'Girls Rosters'!$L$2)&amp;D135)))</f>
        <v/>
      </c>
      <c r="B135" t="str">
        <f>IF(COUNT('Girls Rosters'!$P$2:$P$151)&gt;COUNT($B$2:B134),B134+1,"")</f>
        <v/>
      </c>
      <c r="C135" t="str">
        <f>IF(B135="","",IF(COUNT('Girls Rosters'!$Q$2:$Q$151)=0,"",VLOOKUP(B135,'Girls Rosters'!$P$2:$T$151,2,FALSE)))</f>
        <v/>
      </c>
      <c r="D135" t="str">
        <f>IF(B135="","",IF(COUNTA('Girls Rosters'!$S$2:$S$151)=0,"",IF(VLOOKUP(B135,'Girls Rosters'!$P$2:$T$151,4,FALSE)="","",VLOOKUP(B135,'Girls Rosters'!$P$2:$T$151,4,FALSE))))</f>
        <v/>
      </c>
      <c r="E135" t="str">
        <f>IF(B135="","",IF(COUNTA('Girls Rosters'!$S$2:$S$151)=0,"",IF(VLOOKUP(B135,'Girls Rosters'!$P$2:$T$151,3,FALSE)="","",VLOOKUP(B135,'Girls Rosters'!$P$2:$T$151,3,FALSE))))</f>
        <v/>
      </c>
      <c r="F135" s="3"/>
      <c r="G135" t="str">
        <f>IF(B135="","",IF(COUNTIF($D$2:$D$151,D135)&lt;5,"",IF(COUNTIF($D$2:D135,D135)&gt;7,"",MAX($G$2:G134)+1)))</f>
        <v/>
      </c>
    </row>
    <row r="136" spans="1:7" x14ac:dyDescent="0.25">
      <c r="A136" t="str">
        <f>IF(B136="","",IF(D136='Girls Rosters'!$B$2,COUNTIF($D$2:D136,'Girls Rosters'!$B$2)&amp;D136,IF(D136='Girls Rosters'!$G$2,COUNTIF($D$2:D136,'Girls Rosters'!$G$2)&amp;D136,COUNTIF($D$2:D136,'Girls Rosters'!$L$2)&amp;D136)))</f>
        <v/>
      </c>
      <c r="B136" t="str">
        <f>IF(COUNT('Girls Rosters'!$P$2:$P$151)&gt;COUNT($B$2:B135),B135+1,"")</f>
        <v/>
      </c>
      <c r="C136" t="str">
        <f>IF(B136="","",IF(COUNT('Girls Rosters'!$Q$2:$Q$151)=0,"",VLOOKUP(B136,'Girls Rosters'!$P$2:$T$151,2,FALSE)))</f>
        <v/>
      </c>
      <c r="D136" t="str">
        <f>IF(B136="","",IF(COUNTA('Girls Rosters'!$S$2:$S$151)=0,"",IF(VLOOKUP(B136,'Girls Rosters'!$P$2:$T$151,4,FALSE)="","",VLOOKUP(B136,'Girls Rosters'!$P$2:$T$151,4,FALSE))))</f>
        <v/>
      </c>
      <c r="E136" t="str">
        <f>IF(B136="","",IF(COUNTA('Girls Rosters'!$S$2:$S$151)=0,"",IF(VLOOKUP(B136,'Girls Rosters'!$P$2:$T$151,3,FALSE)="","",VLOOKUP(B136,'Girls Rosters'!$P$2:$T$151,3,FALSE))))</f>
        <v/>
      </c>
      <c r="F136" s="3"/>
      <c r="G136" t="str">
        <f>IF(B136="","",IF(COUNTIF($D$2:$D$151,D136)&lt;5,"",IF(COUNTIF($D$2:D136,D136)&gt;7,"",MAX($G$2:G135)+1)))</f>
        <v/>
      </c>
    </row>
    <row r="137" spans="1:7" x14ac:dyDescent="0.25">
      <c r="A137" t="str">
        <f>IF(B137="","",IF(D137='Girls Rosters'!$B$2,COUNTIF($D$2:D137,'Girls Rosters'!$B$2)&amp;D137,IF(D137='Girls Rosters'!$G$2,COUNTIF($D$2:D137,'Girls Rosters'!$G$2)&amp;D137,COUNTIF($D$2:D137,'Girls Rosters'!$L$2)&amp;D137)))</f>
        <v/>
      </c>
      <c r="B137" t="str">
        <f>IF(COUNT('Girls Rosters'!$P$2:$P$151)&gt;COUNT($B$2:B136),B136+1,"")</f>
        <v/>
      </c>
      <c r="C137" t="str">
        <f>IF(B137="","",IF(COUNT('Girls Rosters'!$Q$2:$Q$151)=0,"",VLOOKUP(B137,'Girls Rosters'!$P$2:$T$151,2,FALSE)))</f>
        <v/>
      </c>
      <c r="D137" t="str">
        <f>IF(B137="","",IF(COUNTA('Girls Rosters'!$S$2:$S$151)=0,"",IF(VLOOKUP(B137,'Girls Rosters'!$P$2:$T$151,4,FALSE)="","",VLOOKUP(B137,'Girls Rosters'!$P$2:$T$151,4,FALSE))))</f>
        <v/>
      </c>
      <c r="E137" t="str">
        <f>IF(B137="","",IF(COUNTA('Girls Rosters'!$S$2:$S$151)=0,"",IF(VLOOKUP(B137,'Girls Rosters'!$P$2:$T$151,3,FALSE)="","",VLOOKUP(B137,'Girls Rosters'!$P$2:$T$151,3,FALSE))))</f>
        <v/>
      </c>
      <c r="F137" s="3"/>
      <c r="G137" t="str">
        <f>IF(B137="","",IF(COUNTIF($D$2:$D$151,D137)&lt;5,"",IF(COUNTIF($D$2:D137,D137)&gt;7,"",MAX($G$2:G136)+1)))</f>
        <v/>
      </c>
    </row>
    <row r="138" spans="1:7" x14ac:dyDescent="0.25">
      <c r="A138" t="str">
        <f>IF(B138="","",IF(D138='Girls Rosters'!$B$2,COUNTIF($D$2:D138,'Girls Rosters'!$B$2)&amp;D138,IF(D138='Girls Rosters'!$G$2,COUNTIF($D$2:D138,'Girls Rosters'!$G$2)&amp;D138,COUNTIF($D$2:D138,'Girls Rosters'!$L$2)&amp;D138)))</f>
        <v/>
      </c>
      <c r="B138" t="str">
        <f>IF(COUNT('Girls Rosters'!$P$2:$P$151)&gt;COUNT($B$2:B137),B137+1,"")</f>
        <v/>
      </c>
      <c r="C138" t="str">
        <f>IF(B138="","",IF(COUNT('Girls Rosters'!$Q$2:$Q$151)=0,"",VLOOKUP(B138,'Girls Rosters'!$P$2:$T$151,2,FALSE)))</f>
        <v/>
      </c>
      <c r="D138" t="str">
        <f>IF(B138="","",IF(COUNTA('Girls Rosters'!$S$2:$S$151)=0,"",IF(VLOOKUP(B138,'Girls Rosters'!$P$2:$T$151,4,FALSE)="","",VLOOKUP(B138,'Girls Rosters'!$P$2:$T$151,4,FALSE))))</f>
        <v/>
      </c>
      <c r="E138" t="str">
        <f>IF(B138="","",IF(COUNTA('Girls Rosters'!$S$2:$S$151)=0,"",IF(VLOOKUP(B138,'Girls Rosters'!$P$2:$T$151,3,FALSE)="","",VLOOKUP(B138,'Girls Rosters'!$P$2:$T$151,3,FALSE))))</f>
        <v/>
      </c>
      <c r="F138" s="3"/>
      <c r="G138" t="str">
        <f>IF(B138="","",IF(COUNTIF($D$2:$D$151,D138)&lt;5,"",IF(COUNTIF($D$2:D138,D138)&gt;7,"",MAX($G$2:G137)+1)))</f>
        <v/>
      </c>
    </row>
    <row r="139" spans="1:7" x14ac:dyDescent="0.25">
      <c r="A139" t="str">
        <f>IF(B139="","",IF(D139='Girls Rosters'!$B$2,COUNTIF($D$2:D139,'Girls Rosters'!$B$2)&amp;D139,IF(D139='Girls Rosters'!$G$2,COUNTIF($D$2:D139,'Girls Rosters'!$G$2)&amp;D139,COUNTIF($D$2:D139,'Girls Rosters'!$L$2)&amp;D139)))</f>
        <v/>
      </c>
      <c r="B139" t="str">
        <f>IF(COUNT('Girls Rosters'!$P$2:$P$151)&gt;COUNT($B$2:B138),B138+1,"")</f>
        <v/>
      </c>
      <c r="C139" t="str">
        <f>IF(B139="","",IF(COUNT('Girls Rosters'!$Q$2:$Q$151)=0,"",VLOOKUP(B139,'Girls Rosters'!$P$2:$T$151,2,FALSE)))</f>
        <v/>
      </c>
      <c r="D139" t="str">
        <f>IF(B139="","",IF(COUNTA('Girls Rosters'!$S$2:$S$151)=0,"",IF(VLOOKUP(B139,'Girls Rosters'!$P$2:$T$151,4,FALSE)="","",VLOOKUP(B139,'Girls Rosters'!$P$2:$T$151,4,FALSE))))</f>
        <v/>
      </c>
      <c r="E139" t="str">
        <f>IF(B139="","",IF(COUNTA('Girls Rosters'!$S$2:$S$151)=0,"",IF(VLOOKUP(B139,'Girls Rosters'!$P$2:$T$151,3,FALSE)="","",VLOOKUP(B139,'Girls Rosters'!$P$2:$T$151,3,FALSE))))</f>
        <v/>
      </c>
      <c r="F139" s="3"/>
      <c r="G139" t="str">
        <f>IF(B139="","",IF(COUNTIF($D$2:$D$151,D139)&lt;5,"",IF(COUNTIF($D$2:D139,D139)&gt;7,"",MAX($G$2:G138)+1)))</f>
        <v/>
      </c>
    </row>
    <row r="140" spans="1:7" x14ac:dyDescent="0.25">
      <c r="A140" t="str">
        <f>IF(B140="","",IF(D140='Girls Rosters'!$B$2,COUNTIF($D$2:D140,'Girls Rosters'!$B$2)&amp;D140,IF(D140='Girls Rosters'!$G$2,COUNTIF($D$2:D140,'Girls Rosters'!$G$2)&amp;D140,COUNTIF($D$2:D140,'Girls Rosters'!$L$2)&amp;D140)))</f>
        <v/>
      </c>
      <c r="B140" t="str">
        <f>IF(COUNT('Girls Rosters'!$P$2:$P$151)&gt;COUNT($B$2:B139),B139+1,"")</f>
        <v/>
      </c>
      <c r="C140" t="str">
        <f>IF(B140="","",IF(COUNT('Girls Rosters'!$Q$2:$Q$151)=0,"",VLOOKUP(B140,'Girls Rosters'!$P$2:$T$151,2,FALSE)))</f>
        <v/>
      </c>
      <c r="D140" t="str">
        <f>IF(B140="","",IF(COUNTA('Girls Rosters'!$S$2:$S$151)=0,"",IF(VLOOKUP(B140,'Girls Rosters'!$P$2:$T$151,4,FALSE)="","",VLOOKUP(B140,'Girls Rosters'!$P$2:$T$151,4,FALSE))))</f>
        <v/>
      </c>
      <c r="E140" t="str">
        <f>IF(B140="","",IF(COUNTA('Girls Rosters'!$S$2:$S$151)=0,"",IF(VLOOKUP(B140,'Girls Rosters'!$P$2:$T$151,3,FALSE)="","",VLOOKUP(B140,'Girls Rosters'!$P$2:$T$151,3,FALSE))))</f>
        <v/>
      </c>
      <c r="F140" s="3"/>
      <c r="G140" t="str">
        <f>IF(B140="","",IF(COUNTIF($D$2:$D$151,D140)&lt;5,"",IF(COUNTIF($D$2:D140,D140)&gt;7,"",MAX($G$2:G139)+1)))</f>
        <v/>
      </c>
    </row>
    <row r="141" spans="1:7" x14ac:dyDescent="0.25">
      <c r="A141" t="str">
        <f>IF(B141="","",IF(D141='Girls Rosters'!$B$2,COUNTIF($D$2:D141,'Girls Rosters'!$B$2)&amp;D141,IF(D141='Girls Rosters'!$G$2,COUNTIF($D$2:D141,'Girls Rosters'!$G$2)&amp;D141,COUNTIF($D$2:D141,'Girls Rosters'!$L$2)&amp;D141)))</f>
        <v/>
      </c>
      <c r="B141" t="str">
        <f>IF(COUNT('Girls Rosters'!$P$2:$P$151)&gt;COUNT($B$2:B140),B140+1,"")</f>
        <v/>
      </c>
      <c r="C141" t="str">
        <f>IF(B141="","",IF(COUNT('Girls Rosters'!$Q$2:$Q$151)=0,"",VLOOKUP(B141,'Girls Rosters'!$P$2:$T$151,2,FALSE)))</f>
        <v/>
      </c>
      <c r="D141" t="str">
        <f>IF(B141="","",IF(COUNTA('Girls Rosters'!$S$2:$S$151)=0,"",IF(VLOOKUP(B141,'Girls Rosters'!$P$2:$T$151,4,FALSE)="","",VLOOKUP(B141,'Girls Rosters'!$P$2:$T$151,4,FALSE))))</f>
        <v/>
      </c>
      <c r="E141" t="str">
        <f>IF(B141="","",IF(COUNTA('Girls Rosters'!$S$2:$S$151)=0,"",IF(VLOOKUP(B141,'Girls Rosters'!$P$2:$T$151,3,FALSE)="","",VLOOKUP(B141,'Girls Rosters'!$P$2:$T$151,3,FALSE))))</f>
        <v/>
      </c>
      <c r="F141" s="3"/>
      <c r="G141" t="str">
        <f>IF(B141="","",IF(COUNTIF($D$2:$D$151,D141)&lt;5,"",IF(COUNTIF($D$2:D141,D141)&gt;7,"",MAX($G$2:G140)+1)))</f>
        <v/>
      </c>
    </row>
    <row r="142" spans="1:7" x14ac:dyDescent="0.25">
      <c r="A142" t="str">
        <f>IF(B142="","",IF(D142='Girls Rosters'!$B$2,COUNTIF($D$2:D142,'Girls Rosters'!$B$2)&amp;D142,IF(D142='Girls Rosters'!$G$2,COUNTIF($D$2:D142,'Girls Rosters'!$G$2)&amp;D142,COUNTIF($D$2:D142,'Girls Rosters'!$L$2)&amp;D142)))</f>
        <v/>
      </c>
      <c r="B142" t="str">
        <f>IF(COUNT('Girls Rosters'!$P$2:$P$151)&gt;COUNT($B$2:B141),B141+1,"")</f>
        <v/>
      </c>
      <c r="C142" t="str">
        <f>IF(B142="","",IF(COUNT('Girls Rosters'!$Q$2:$Q$151)=0,"",VLOOKUP(B142,'Girls Rosters'!$P$2:$T$151,2,FALSE)))</f>
        <v/>
      </c>
      <c r="D142" t="str">
        <f>IF(B142="","",IF(COUNTA('Girls Rosters'!$S$2:$S$151)=0,"",IF(VLOOKUP(B142,'Girls Rosters'!$P$2:$T$151,4,FALSE)="","",VLOOKUP(B142,'Girls Rosters'!$P$2:$T$151,4,FALSE))))</f>
        <v/>
      </c>
      <c r="E142" t="str">
        <f>IF(B142="","",IF(COUNTA('Girls Rosters'!$S$2:$S$151)=0,"",IF(VLOOKUP(B142,'Girls Rosters'!$P$2:$T$151,3,FALSE)="","",VLOOKUP(B142,'Girls Rosters'!$P$2:$T$151,3,FALSE))))</f>
        <v/>
      </c>
      <c r="F142" s="3"/>
      <c r="G142" t="str">
        <f>IF(B142="","",IF(COUNTIF($D$2:$D$151,D142)&lt;5,"",IF(COUNTIF($D$2:D142,D142)&gt;7,"",MAX($G$2:G141)+1)))</f>
        <v/>
      </c>
    </row>
    <row r="143" spans="1:7" x14ac:dyDescent="0.25">
      <c r="A143" t="str">
        <f>IF(B143="","",IF(D143='Girls Rosters'!$B$2,COUNTIF($D$2:D143,'Girls Rosters'!$B$2)&amp;D143,IF(D143='Girls Rosters'!$G$2,COUNTIF($D$2:D143,'Girls Rosters'!$G$2)&amp;D143,COUNTIF($D$2:D143,'Girls Rosters'!$L$2)&amp;D143)))</f>
        <v/>
      </c>
      <c r="B143" t="str">
        <f>IF(COUNT('Girls Rosters'!$P$2:$P$151)&gt;COUNT($B$2:B142),B142+1,"")</f>
        <v/>
      </c>
      <c r="C143" t="str">
        <f>IF(B143="","",IF(COUNT('Girls Rosters'!$Q$2:$Q$151)=0,"",VLOOKUP(B143,'Girls Rosters'!$P$2:$T$151,2,FALSE)))</f>
        <v/>
      </c>
      <c r="D143" t="str">
        <f>IF(B143="","",IF(COUNTA('Girls Rosters'!$S$2:$S$151)=0,"",IF(VLOOKUP(B143,'Girls Rosters'!$P$2:$T$151,4,FALSE)="","",VLOOKUP(B143,'Girls Rosters'!$P$2:$T$151,4,FALSE))))</f>
        <v/>
      </c>
      <c r="E143" t="str">
        <f>IF(B143="","",IF(COUNTA('Girls Rosters'!$S$2:$S$151)=0,"",IF(VLOOKUP(B143,'Girls Rosters'!$P$2:$T$151,3,FALSE)="","",VLOOKUP(B143,'Girls Rosters'!$P$2:$T$151,3,FALSE))))</f>
        <v/>
      </c>
      <c r="F143" s="3"/>
      <c r="G143" t="str">
        <f>IF(B143="","",IF(COUNTIF($D$2:$D$151,D143)&lt;5,"",IF(COUNTIF($D$2:D143,D143)&gt;7,"",MAX($G$2:G142)+1)))</f>
        <v/>
      </c>
    </row>
    <row r="144" spans="1:7" x14ac:dyDescent="0.25">
      <c r="A144" t="str">
        <f>IF(B144="","",IF(D144='Girls Rosters'!$B$2,COUNTIF($D$2:D144,'Girls Rosters'!$B$2)&amp;D144,IF(D144='Girls Rosters'!$G$2,COUNTIF($D$2:D144,'Girls Rosters'!$G$2)&amp;D144,COUNTIF($D$2:D144,'Girls Rosters'!$L$2)&amp;D144)))</f>
        <v/>
      </c>
      <c r="B144" t="str">
        <f>IF(COUNT('Girls Rosters'!$P$2:$P$151)&gt;COUNT($B$2:B143),B143+1,"")</f>
        <v/>
      </c>
      <c r="C144" t="str">
        <f>IF(B144="","",IF(COUNT('Girls Rosters'!$Q$2:$Q$151)=0,"",VLOOKUP(B144,'Girls Rosters'!$P$2:$T$151,2,FALSE)))</f>
        <v/>
      </c>
      <c r="D144" t="str">
        <f>IF(B144="","",IF(COUNTA('Girls Rosters'!$S$2:$S$151)=0,"",IF(VLOOKUP(B144,'Girls Rosters'!$P$2:$T$151,4,FALSE)="","",VLOOKUP(B144,'Girls Rosters'!$P$2:$T$151,4,FALSE))))</f>
        <v/>
      </c>
      <c r="E144" t="str">
        <f>IF(B144="","",IF(COUNTA('Girls Rosters'!$S$2:$S$151)=0,"",IF(VLOOKUP(B144,'Girls Rosters'!$P$2:$T$151,3,FALSE)="","",VLOOKUP(B144,'Girls Rosters'!$P$2:$T$151,3,FALSE))))</f>
        <v/>
      </c>
      <c r="F144" s="3"/>
      <c r="G144" t="str">
        <f>IF(B144="","",IF(COUNTIF($D$2:$D$151,D144)&lt;5,"",IF(COUNTIF($D$2:D144,D144)&gt;7,"",MAX($G$2:G143)+1)))</f>
        <v/>
      </c>
    </row>
    <row r="145" spans="1:7" x14ac:dyDescent="0.25">
      <c r="A145" t="str">
        <f>IF(B145="","",IF(D145='Girls Rosters'!$B$2,COUNTIF($D$2:D145,'Girls Rosters'!$B$2)&amp;D145,IF(D145='Girls Rosters'!$G$2,COUNTIF($D$2:D145,'Girls Rosters'!$G$2)&amp;D145,COUNTIF($D$2:D145,'Girls Rosters'!$L$2)&amp;D145)))</f>
        <v/>
      </c>
      <c r="B145" t="str">
        <f>IF(COUNT('Girls Rosters'!$P$2:$P$151)&gt;COUNT($B$2:B144),B144+1,"")</f>
        <v/>
      </c>
      <c r="C145" t="str">
        <f>IF(B145="","",IF(COUNT('Girls Rosters'!$Q$2:$Q$151)=0,"",VLOOKUP(B145,'Girls Rosters'!$P$2:$T$151,2,FALSE)))</f>
        <v/>
      </c>
      <c r="D145" t="str">
        <f>IF(B145="","",IF(COUNTA('Girls Rosters'!$S$2:$S$151)=0,"",IF(VLOOKUP(B145,'Girls Rosters'!$P$2:$T$151,4,FALSE)="","",VLOOKUP(B145,'Girls Rosters'!$P$2:$T$151,4,FALSE))))</f>
        <v/>
      </c>
      <c r="E145" t="str">
        <f>IF(B145="","",IF(COUNTA('Girls Rosters'!$S$2:$S$151)=0,"",IF(VLOOKUP(B145,'Girls Rosters'!$P$2:$T$151,3,FALSE)="","",VLOOKUP(B145,'Girls Rosters'!$P$2:$T$151,3,FALSE))))</f>
        <v/>
      </c>
      <c r="F145" s="3"/>
      <c r="G145" t="str">
        <f>IF(B145="","",IF(COUNTIF($D$2:$D$151,D145)&lt;5,"",IF(COUNTIF($D$2:D145,D145)&gt;7,"",MAX($G$2:G144)+1)))</f>
        <v/>
      </c>
    </row>
    <row r="146" spans="1:7" x14ac:dyDescent="0.25">
      <c r="A146" t="str">
        <f>IF(B146="","",IF(D146='Girls Rosters'!$B$2,COUNTIF($D$2:D146,'Girls Rosters'!$B$2)&amp;D146,IF(D146='Girls Rosters'!$G$2,COUNTIF($D$2:D146,'Girls Rosters'!$G$2)&amp;D146,COUNTIF($D$2:D146,'Girls Rosters'!$L$2)&amp;D146)))</f>
        <v/>
      </c>
      <c r="B146" t="str">
        <f>IF(COUNT('Girls Rosters'!$P$2:$P$151)&gt;COUNT($B$2:B145),B145+1,"")</f>
        <v/>
      </c>
      <c r="C146" t="str">
        <f>IF(B146="","",IF(COUNT('Girls Rosters'!$Q$2:$Q$151)=0,"",VLOOKUP(B146,'Girls Rosters'!$P$2:$T$151,2,FALSE)))</f>
        <v/>
      </c>
      <c r="D146" t="str">
        <f>IF(B146="","",IF(COUNTA('Girls Rosters'!$S$2:$S$151)=0,"",IF(VLOOKUP(B146,'Girls Rosters'!$P$2:$T$151,4,FALSE)="","",VLOOKUP(B146,'Girls Rosters'!$P$2:$T$151,4,FALSE))))</f>
        <v/>
      </c>
      <c r="E146" t="str">
        <f>IF(B146="","",IF(COUNTA('Girls Rosters'!$S$2:$S$151)=0,"",IF(VLOOKUP(B146,'Girls Rosters'!$P$2:$T$151,3,FALSE)="","",VLOOKUP(B146,'Girls Rosters'!$P$2:$T$151,3,FALSE))))</f>
        <v/>
      </c>
      <c r="F146" s="3"/>
      <c r="G146" t="str">
        <f>IF(B146="","",IF(COUNTIF($D$2:$D$151,D146)&lt;5,"",IF(COUNTIF($D$2:D146,D146)&gt;7,"",MAX($G$2:G145)+1)))</f>
        <v/>
      </c>
    </row>
    <row r="147" spans="1:7" x14ac:dyDescent="0.25">
      <c r="A147" t="str">
        <f>IF(B147="","",IF(D147='Girls Rosters'!$B$2,COUNTIF($D$2:D147,'Girls Rosters'!$B$2)&amp;D147,IF(D147='Girls Rosters'!$G$2,COUNTIF($D$2:D147,'Girls Rosters'!$G$2)&amp;D147,COUNTIF($D$2:D147,'Girls Rosters'!$L$2)&amp;D147)))</f>
        <v/>
      </c>
      <c r="B147" t="str">
        <f>IF(COUNT('Girls Rosters'!$P$2:$P$151)&gt;COUNT($B$2:B146),B146+1,"")</f>
        <v/>
      </c>
      <c r="C147" t="str">
        <f>IF(B147="","",IF(COUNT('Girls Rosters'!$Q$2:$Q$151)=0,"",VLOOKUP(B147,'Girls Rosters'!$P$2:$T$151,2,FALSE)))</f>
        <v/>
      </c>
      <c r="D147" t="str">
        <f>IF(B147="","",IF(COUNTA('Girls Rosters'!$S$2:$S$151)=0,"",IF(VLOOKUP(B147,'Girls Rosters'!$P$2:$T$151,4,FALSE)="","",VLOOKUP(B147,'Girls Rosters'!$P$2:$T$151,4,FALSE))))</f>
        <v/>
      </c>
      <c r="E147" t="str">
        <f>IF(B147="","",IF(COUNTA('Girls Rosters'!$S$2:$S$151)=0,"",IF(VLOOKUP(B147,'Girls Rosters'!$P$2:$T$151,3,FALSE)="","",VLOOKUP(B147,'Girls Rosters'!$P$2:$T$151,3,FALSE))))</f>
        <v/>
      </c>
      <c r="F147" s="3"/>
      <c r="G147" t="str">
        <f>IF(B147="","",IF(COUNTIF($D$2:$D$151,D147)&lt;5,"",IF(COUNTIF($D$2:D147,D147)&gt;7,"",MAX($G$2:G146)+1)))</f>
        <v/>
      </c>
    </row>
    <row r="148" spans="1:7" x14ac:dyDescent="0.25">
      <c r="A148" t="str">
        <f>IF(B148="","",IF(D148='Girls Rosters'!$B$2,COUNTIF($D$2:D148,'Girls Rosters'!$B$2)&amp;D148,IF(D148='Girls Rosters'!$G$2,COUNTIF($D$2:D148,'Girls Rosters'!$G$2)&amp;D148,COUNTIF($D$2:D148,'Girls Rosters'!$L$2)&amp;D148)))</f>
        <v/>
      </c>
      <c r="B148" t="str">
        <f>IF(COUNT('Girls Rosters'!$P$2:$P$151)&gt;COUNT($B$2:B147),B147+1,"")</f>
        <v/>
      </c>
      <c r="C148" t="str">
        <f>IF(B148="","",IF(COUNT('Girls Rosters'!$Q$2:$Q$151)=0,"",VLOOKUP(B148,'Girls Rosters'!$P$2:$T$151,2,FALSE)))</f>
        <v/>
      </c>
      <c r="D148" t="str">
        <f>IF(B148="","",IF(COUNTA('Girls Rosters'!$S$2:$S$151)=0,"",IF(VLOOKUP(B148,'Girls Rosters'!$P$2:$T$151,4,FALSE)="","",VLOOKUP(B148,'Girls Rosters'!$P$2:$T$151,4,FALSE))))</f>
        <v/>
      </c>
      <c r="E148" t="str">
        <f>IF(B148="","",IF(COUNTA('Girls Rosters'!$S$2:$S$151)=0,"",IF(VLOOKUP(B148,'Girls Rosters'!$P$2:$T$151,3,FALSE)="","",VLOOKUP(B148,'Girls Rosters'!$P$2:$T$151,3,FALSE))))</f>
        <v/>
      </c>
      <c r="F148" s="3"/>
      <c r="G148" t="str">
        <f>IF(B148="","",IF(COUNTIF($D$2:$D$151,D148)&lt;5,"",IF(COUNTIF($D$2:D148,D148)&gt;7,"",MAX($G$2:G147)+1)))</f>
        <v/>
      </c>
    </row>
    <row r="149" spans="1:7" x14ac:dyDescent="0.25">
      <c r="A149" t="str">
        <f>IF(B149="","",IF(D149='Girls Rosters'!$B$2,COUNTIF($D$2:D149,'Girls Rosters'!$B$2)&amp;D149,IF(D149='Girls Rosters'!$G$2,COUNTIF($D$2:D149,'Girls Rosters'!$G$2)&amp;D149,COUNTIF($D$2:D149,'Girls Rosters'!$L$2)&amp;D149)))</f>
        <v/>
      </c>
      <c r="B149" t="str">
        <f>IF(COUNT('Girls Rosters'!$P$2:$P$151)&gt;COUNT($B$2:B148),B148+1,"")</f>
        <v/>
      </c>
      <c r="C149" t="str">
        <f>IF(B149="","",IF(COUNT('Girls Rosters'!$Q$2:$Q$151)=0,"",VLOOKUP(B149,'Girls Rosters'!$P$2:$T$151,2,FALSE)))</f>
        <v/>
      </c>
      <c r="D149" t="str">
        <f>IF(B149="","",IF(COUNTA('Girls Rosters'!$S$2:$S$151)=0,"",IF(VLOOKUP(B149,'Girls Rosters'!$P$2:$T$151,4,FALSE)="","",VLOOKUP(B149,'Girls Rosters'!$P$2:$T$151,4,FALSE))))</f>
        <v/>
      </c>
      <c r="E149" t="str">
        <f>IF(B149="","",IF(COUNTA('Girls Rosters'!$S$2:$S$151)=0,"",IF(VLOOKUP(B149,'Girls Rosters'!$P$2:$T$151,3,FALSE)="","",VLOOKUP(B149,'Girls Rosters'!$P$2:$T$151,3,FALSE))))</f>
        <v/>
      </c>
      <c r="F149" s="3"/>
      <c r="G149" t="str">
        <f>IF(B149="","",IF(COUNTIF($D$2:$D$151,D149)&lt;5,"",IF(COUNTIF($D$2:D149,D149)&gt;7,"",MAX($G$2:G148)+1)))</f>
        <v/>
      </c>
    </row>
    <row r="150" spans="1:7" x14ac:dyDescent="0.25">
      <c r="A150" t="str">
        <f>IF(B150="","",IF(D150='Girls Rosters'!$B$2,COUNTIF($D$2:D150,'Girls Rosters'!$B$2)&amp;D150,IF(D150='Girls Rosters'!$G$2,COUNTIF($D$2:D150,'Girls Rosters'!$G$2)&amp;D150,COUNTIF($D$2:D150,'Girls Rosters'!$L$2)&amp;D150)))</f>
        <v/>
      </c>
      <c r="B150" t="str">
        <f>IF(COUNT('Girls Rosters'!$P$2:$P$151)&gt;COUNT($B$2:B149),B149+1,"")</f>
        <v/>
      </c>
      <c r="C150" t="str">
        <f>IF(B150="","",IF(COUNT('Girls Rosters'!$Q$2:$Q$151)=0,"",VLOOKUP(B150,'Girls Rosters'!$P$2:$T$151,2,FALSE)))</f>
        <v/>
      </c>
      <c r="D150" t="str">
        <f>IF(B150="","",IF(COUNTA('Girls Rosters'!$S$2:$S$151)=0,"",IF(VLOOKUP(B150,'Girls Rosters'!$P$2:$T$151,4,FALSE)="","",VLOOKUP(B150,'Girls Rosters'!$P$2:$T$151,4,FALSE))))</f>
        <v/>
      </c>
      <c r="E150" t="str">
        <f>IF(B150="","",IF(COUNTA('Girls Rosters'!$S$2:$S$151)=0,"",IF(VLOOKUP(B150,'Girls Rosters'!$P$2:$T$151,3,FALSE)="","",VLOOKUP(B150,'Girls Rosters'!$P$2:$T$151,3,FALSE))))</f>
        <v/>
      </c>
      <c r="F150" s="3"/>
      <c r="G150" t="str">
        <f>IF(B150="","",IF(COUNTIF($D$2:$D$151,D150)&lt;5,"",IF(COUNTIF($D$2:D150,D150)&gt;7,"",MAX($G$2:G149)+1)))</f>
        <v/>
      </c>
    </row>
    <row r="151" spans="1:7" x14ac:dyDescent="0.25">
      <c r="A151" t="str">
        <f>IF(B151="","",IF(D151='Girls Rosters'!$B$2,COUNTIF($D$2:D151,'Girls Rosters'!$B$2)&amp;D151,IF(D151='Girls Rosters'!$G$2,COUNTIF($D$2:D151,'Girls Rosters'!$G$2)&amp;D151,COUNTIF($D$2:D151,'Girls Rosters'!$L$2)&amp;D151)))</f>
        <v/>
      </c>
      <c r="B151" t="str">
        <f>IF(COUNT('Girls Rosters'!$P$2:$P$151)&gt;COUNT($B$2:B150),B150+1,"")</f>
        <v/>
      </c>
      <c r="C151" t="str">
        <f>IF(B151="","",IF(COUNT('Girls Rosters'!$Q$2:$Q$151)=0,"",VLOOKUP(B151,'Girls Rosters'!$P$2:$T$151,2,FALSE)))</f>
        <v/>
      </c>
      <c r="D151" t="str">
        <f>IF(B151="","",IF(COUNTA('Girls Rosters'!$S$2:$S$151)=0,"",IF(VLOOKUP(B151,'Girls Rosters'!$P$2:$T$151,4,FALSE)="","",VLOOKUP(B151,'Girls Rosters'!$P$2:$T$151,4,FALSE))))</f>
        <v/>
      </c>
      <c r="E151" t="str">
        <f>IF(B151="","",IF(COUNTA('Girls Rosters'!$S$2:$S$151)=0,"",IF(VLOOKUP(B151,'Girls Rosters'!$P$2:$T$151,3,FALSE)="","",VLOOKUP(B151,'Girls Rosters'!$P$2:$T$151,3,FALSE))))</f>
        <v/>
      </c>
      <c r="F151" s="3"/>
      <c r="G151" t="str">
        <f>IF(B151="","",IF(COUNTIF($D$2:$D$151,D151)&lt;5,"",IF(COUNTIF($D$2:D151,D151)&gt;7,"",MAX($G$2:G150)+1)))</f>
        <v/>
      </c>
    </row>
  </sheetData>
  <sheetProtection password="C6FC" sheet="1" objects="1" scenarios="1" selectLockedCells="1" autoFilter="0"/>
  <autoFilter ref="B1:G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zoomScale="90" zoomScaleNormal="90" workbookViewId="0">
      <selection activeCell="C21" sqref="C21"/>
    </sheetView>
  </sheetViews>
  <sheetFormatPr defaultRowHeight="15" x14ac:dyDescent="0.25"/>
  <cols>
    <col min="1" max="1" width="6.28515625" customWidth="1"/>
    <col min="2" max="2" width="21.42578125" customWidth="1"/>
    <col min="3" max="3" width="22.28515625" customWidth="1"/>
    <col min="6" max="9" width="9.140625" hidden="1" customWidth="1"/>
    <col min="11" max="11" width="6.85546875" customWidth="1"/>
    <col min="12" max="12" width="20.5703125" customWidth="1"/>
    <col min="13" max="13" width="9" customWidth="1"/>
  </cols>
  <sheetData>
    <row r="1" spans="1:15" x14ac:dyDescent="0.25">
      <c r="A1" t="s">
        <v>12</v>
      </c>
      <c r="F1" t="s">
        <v>17</v>
      </c>
      <c r="G1" t="s">
        <v>11</v>
      </c>
      <c r="H1" t="s">
        <v>10</v>
      </c>
      <c r="I1" t="s">
        <v>15</v>
      </c>
      <c r="K1" t="s">
        <v>14</v>
      </c>
    </row>
    <row r="2" spans="1:15" x14ac:dyDescent="0.25">
      <c r="A2" s="20" t="s">
        <v>0</v>
      </c>
      <c r="B2" s="21" t="s">
        <v>2</v>
      </c>
      <c r="C2" s="21" t="s">
        <v>1</v>
      </c>
      <c r="D2" s="22" t="s">
        <v>13</v>
      </c>
      <c r="F2">
        <f>IF(SUM(I2:I6)=0,"",SUM(I2:I6))</f>
        <v>30</v>
      </c>
      <c r="G2" t="str">
        <f>IF(ISBLANK('Girls Rosters'!$B$2),"",IF(COUNTIF('Girls Scoring'!$D$2:$D$151,'Girls Rosters'!$B$2)&lt;5,"",'Girls Rosters'!$B$2))</f>
        <v>Greenwood MS</v>
      </c>
      <c r="H2" t="str">
        <f>IF(G2="","",VLOOKUP(1&amp;G2,'Girls Scoring'!$A$2:$G$151,5,FALSE))</f>
        <v>Lillian Lacy</v>
      </c>
      <c r="I2">
        <f>IF(G2="","",VLOOKUP(1&amp;G2,'Girls Scoring'!$A$2:$G$151,7,FALSE))</f>
        <v>1</v>
      </c>
      <c r="K2" s="20" t="s">
        <v>0</v>
      </c>
      <c r="L2" s="21" t="s">
        <v>1</v>
      </c>
      <c r="M2" s="22" t="s">
        <v>3</v>
      </c>
    </row>
    <row r="3" spans="1:15" x14ac:dyDescent="0.25">
      <c r="A3">
        <f>IF(COUNT('Girls Rosters'!$P$2:$P$151)&gt;0,1,"")</f>
        <v>1</v>
      </c>
      <c r="B3" t="str">
        <f>IF(A3="","",VLOOKUP(A3,'Girls Scoring'!$B$2:$G$21,4,FALSE))</f>
        <v>Lillian Lacy</v>
      </c>
      <c r="C3" t="str">
        <f>IF(A3="","",VLOOKUP(A3,'Girls Scoring'!$B$2:$G$21,3,FALSE))</f>
        <v>Greenwood MS</v>
      </c>
      <c r="D3" s="31" t="str">
        <f>IF(A3="","",VLOOKUP(A3,'Girls Scoring'!$B$2:$G$21,5,FALSE))</f>
        <v>12:50.86</v>
      </c>
      <c r="E3" s="1"/>
      <c r="F3" s="1"/>
      <c r="G3" t="str">
        <f>IF(ISBLANK('Girls Rosters'!$B$2),"",IF(COUNTIF('Girls Scoring'!$D$2:$D$151,'Girls Rosters'!$B$2)&lt;5,"",'Girls Rosters'!$B$2))</f>
        <v>Greenwood MS</v>
      </c>
      <c r="H3" t="str">
        <f>IF(G3="","",VLOOKUP(2&amp;G3,'Girls Scoring'!$A$2:$G$151,5,FALSE))</f>
        <v>Maecee Terhune</v>
      </c>
      <c r="I3">
        <f>IF(G3="","",VLOOKUP(2&amp;G3,'Girls Scoring'!$A$2:$G$151,7,FALSE))</f>
        <v>4</v>
      </c>
      <c r="K3" s="10">
        <f>IF(COUNT($F$2,$F$7,$F$12)&gt;=1,1,"")</f>
        <v>1</v>
      </c>
      <c r="L3" s="11" t="str">
        <f>IF(K3="","",IF(COUNT(K3:K5)=2,VLOOKUP(MIN(F2,F7),F2:G7,2,FALSE),VLOOKUP(MIN(F2,F7,F12),F2:G12,2,FALSE)))</f>
        <v>Plainfield MS</v>
      </c>
      <c r="M3" s="16">
        <f>IF(K3="","",IF(COUNT(K3:K5)=2,IF(L3=G2,F2,F7),IF(L3=G2,F2,IF(L3=G7,F7,F12))))</f>
        <v>25</v>
      </c>
      <c r="O3" s="1"/>
    </row>
    <row r="4" spans="1:15" x14ac:dyDescent="0.25">
      <c r="A4">
        <f>IF(COUNT('Girls Rosters'!$P$2:$P$151)&gt;COUNT($A$2:A3),A3+1,"")</f>
        <v>2</v>
      </c>
      <c r="B4" t="str">
        <f>IF(A4="","",VLOOKUP(A4,'Girls Scoring'!$B$2:$G$21,4,FALSE))</f>
        <v>Anastasia Sanchez</v>
      </c>
      <c r="C4" t="str">
        <f>IF(A4="","",VLOOKUP(A4,'Girls Scoring'!$B$2:$G$21,3,FALSE))</f>
        <v>Plainfield MS</v>
      </c>
      <c r="D4" s="31" t="str">
        <f>IF(A4="","",VLOOKUP(A4,'Girls Scoring'!$B$2:$G$21,5,FALSE))</f>
        <v>12:54.95</v>
      </c>
      <c r="E4" s="1"/>
      <c r="F4" s="1"/>
      <c r="G4" t="str">
        <f>IF(ISBLANK('Girls Rosters'!$B$2),"",IF(COUNTIF('Girls Scoring'!$D$2:$D$151,'Girls Rosters'!$B$2)&lt;5,"",'Girls Rosters'!$B$2))</f>
        <v>Greenwood MS</v>
      </c>
      <c r="H4" t="str">
        <f>IF(G4="","",VLOOKUP(3&amp;G4,'Girls Scoring'!$A$2:$G$151,5,FALSE))</f>
        <v>Julia Arruda</v>
      </c>
      <c r="I4">
        <f>IF(G4="","",VLOOKUP(3&amp;G4,'Girls Scoring'!$A$2:$G$151,7,FALSE))</f>
        <v>6</v>
      </c>
      <c r="K4" s="12">
        <f>IF(COUNT($F$2,$F$7,$F$12)&gt;=2,2,"")</f>
        <v>2</v>
      </c>
      <c r="L4" s="13" t="str">
        <f>IF(K4="","",IF(COUNT(F2,F7,F12)=2,VLOOKUP(MAX(F2,F7),F2:G7,2,FALSE),VLOOKUP(MEDIAN(F2,F7,F12),F2:G12,2,FALSE)))</f>
        <v>Greenwood MS</v>
      </c>
      <c r="M4" s="17">
        <f>IF(K4="","",IF(COUNT(K3:K5)=2,IF(L4=G2,F2,F7),IF(L4=G2,F2,IF(L4=G7,F7,F12))))</f>
        <v>30</v>
      </c>
    </row>
    <row r="5" spans="1:15" x14ac:dyDescent="0.25">
      <c r="A5">
        <f>IF(COUNT('Girls Rosters'!$P$2:$P$151)&gt;COUNT($A$2:A4),A4+1,"")</f>
        <v>3</v>
      </c>
      <c r="B5" t="str">
        <f>IF(A5="","",VLOOKUP(A5,'Girls Scoring'!$B$2:$G$21,4,FALSE))</f>
        <v>Samantha Hayden</v>
      </c>
      <c r="C5" t="str">
        <f>IF(A5="","",VLOOKUP(A5,'Girls Scoring'!$B$2:$G$21,3,FALSE))</f>
        <v>Plainfield MS</v>
      </c>
      <c r="D5" s="31" t="str">
        <f>IF(A5="","",VLOOKUP(A5,'Girls Scoring'!$B$2:$G$21,5,FALSE))</f>
        <v>13:29.11</v>
      </c>
      <c r="E5" s="1"/>
      <c r="F5" s="1"/>
      <c r="G5" t="str">
        <f>IF(ISBLANK('Girls Rosters'!$B$2),"",IF(COUNTIF('Girls Scoring'!$D$2:$D$151,'Girls Rosters'!$B$2)&lt;5,"",'Girls Rosters'!$B$2))</f>
        <v>Greenwood MS</v>
      </c>
      <c r="H5" t="str">
        <f>IF(G5="","",VLOOKUP(4&amp;G5,'Girls Scoring'!$A$2:$G$151,5,FALSE))</f>
        <v>Jasmine Heiney</v>
      </c>
      <c r="I5">
        <f>IF(G5="","",VLOOKUP(4&amp;G5,'Girls Scoring'!$A$2:$G$151,7,FALSE))</f>
        <v>9</v>
      </c>
      <c r="K5" s="14" t="str">
        <f>IF(COUNT($F$2,$F$7,$F$12)&gt;=3,3,"")</f>
        <v/>
      </c>
      <c r="L5" s="15" t="str">
        <f>IF(K5="","",VLOOKUP(MAX(F2,F7,F12),F2:G12,2,FALSE))</f>
        <v/>
      </c>
      <c r="M5" s="18" t="str">
        <f>IF(K5="","",IF(L5=G2,F2,IF(L5=G7,F7,F12)))</f>
        <v/>
      </c>
    </row>
    <row r="6" spans="1:15" x14ac:dyDescent="0.25">
      <c r="A6">
        <f>IF(COUNT('Girls Rosters'!$P$2:$P$151)&gt;COUNT($A$2:A5),A5+1,"")</f>
        <v>4</v>
      </c>
      <c r="B6" t="str">
        <f>IF(A6="","",VLOOKUP(A6,'Girls Scoring'!$B$2:$G$21,4,FALSE))</f>
        <v>Maecee Terhune</v>
      </c>
      <c r="C6" t="str">
        <f>IF(A6="","",VLOOKUP(A6,'Girls Scoring'!$B$2:$G$21,3,FALSE))</f>
        <v>Greenwood MS</v>
      </c>
      <c r="D6" s="31" t="str">
        <f>IF(A6="","",VLOOKUP(A6,'Girls Scoring'!$B$2:$G$21,5,FALSE))</f>
        <v>13:43.57</v>
      </c>
      <c r="E6" s="1"/>
      <c r="F6" s="1"/>
      <c r="G6" t="str">
        <f>IF(ISBLANK('Girls Rosters'!$B$2),"",IF(COUNTIF('Girls Scoring'!$D$2:$D$151,'Girls Rosters'!$B$2)&lt;5,"",'Girls Rosters'!$B$2))</f>
        <v>Greenwood MS</v>
      </c>
      <c r="H6" t="str">
        <f>IF(G6="","",VLOOKUP(5&amp;G6,'Girls Scoring'!$A$2:$G$151,5,FALSE))</f>
        <v>Ava Leininger</v>
      </c>
      <c r="I6">
        <f>IF(G6="","",VLOOKUP(5&amp;G6,'Girls Scoring'!$A$2:$G$151,7,FALSE))</f>
        <v>10</v>
      </c>
    </row>
    <row r="7" spans="1:15" x14ac:dyDescent="0.25">
      <c r="A7">
        <f>IF(COUNT('Girls Rosters'!$P$2:$P$151)&gt;COUNT($A$2:A6),A6+1,"")</f>
        <v>5</v>
      </c>
      <c r="B7" t="str">
        <f>IF(A7="","",VLOOKUP(A7,'Girls Scoring'!$B$2:$G$21,4,FALSE))</f>
        <v>Olivia Burkmire</v>
      </c>
      <c r="C7" t="str">
        <f>IF(A7="","",VLOOKUP(A7,'Girls Scoring'!$B$2:$G$21,3,FALSE))</f>
        <v>Plainfield MS</v>
      </c>
      <c r="D7" s="31" t="str">
        <f>IF(A7="","",VLOOKUP(A7,'Girls Scoring'!$B$2:$G$21,5,FALSE))</f>
        <v>13:51.19</v>
      </c>
      <c r="E7" s="1"/>
      <c r="F7">
        <f>IF(SUM(I7:I11)=0,"",SUM(I7:I11))</f>
        <v>25</v>
      </c>
      <c r="G7" t="str">
        <f>IF(ISBLANK('Girls Rosters'!$G$2),"",IF(COUNTIF('Girls Scoring'!$D$2:$D$151,'Girls Rosters'!$G$2)&lt;5,"",'Girls Rosters'!$G$2))</f>
        <v>Plainfield MS</v>
      </c>
      <c r="H7" t="str">
        <f>IF(G7="","",VLOOKUP(1&amp;G7,'Girls Scoring'!$A$2:$G$151,5,FALSE))</f>
        <v>Anastasia Sanchez</v>
      </c>
      <c r="I7">
        <f>IF(G7="","",VLOOKUP(1&amp;G7,'Girls Scoring'!$A$2:$G$151,7,FALSE))</f>
        <v>2</v>
      </c>
    </row>
    <row r="8" spans="1:15" x14ac:dyDescent="0.25">
      <c r="A8">
        <f>IF(COUNT('Girls Rosters'!$P$2:$P$151)&gt;COUNT($A$2:A7),A7+1,"")</f>
        <v>6</v>
      </c>
      <c r="B8" t="str">
        <f>IF(A8="","",VLOOKUP(A8,'Girls Scoring'!$B$2:$G$21,4,FALSE))</f>
        <v>Julia Arruda</v>
      </c>
      <c r="C8" t="str">
        <f>IF(A8="","",VLOOKUP(A8,'Girls Scoring'!$B$2:$G$21,3,FALSE))</f>
        <v>Greenwood MS</v>
      </c>
      <c r="D8" s="31" t="str">
        <f>IF(A8="","",VLOOKUP(A8,'Girls Scoring'!$B$2:$G$21,5,FALSE))</f>
        <v>13:56.07</v>
      </c>
      <c r="E8" s="1"/>
      <c r="F8" s="1"/>
      <c r="G8" t="str">
        <f>IF(ISBLANK('Girls Rosters'!$G$2),"",IF(COUNTIF('Girls Scoring'!$D$2:$D$151,'Girls Rosters'!$G$2)&lt;5,"",'Girls Rosters'!$G$2))</f>
        <v>Plainfield MS</v>
      </c>
      <c r="H8" t="str">
        <f>IF(G8="","",VLOOKUP(2&amp;G8,'Girls Scoring'!$A$2:$G$151,5,FALSE))</f>
        <v>Samantha Hayden</v>
      </c>
      <c r="I8">
        <f>IF(G8="","",VLOOKUP(2&amp;G8,'Girls Scoring'!$A$2:$G$151,7,FALSE))</f>
        <v>3</v>
      </c>
    </row>
    <row r="9" spans="1:15" x14ac:dyDescent="0.25">
      <c r="A9">
        <f>IF(COUNT('Girls Rosters'!$P$2:$P$151)&gt;COUNT($A$2:A8),A8+1,"")</f>
        <v>7</v>
      </c>
      <c r="B9" t="str">
        <f>IF(A9="","",VLOOKUP(A9,'Girls Scoring'!$B$2:$G$21,4,FALSE))</f>
        <v>Lizzie Tomaszewski</v>
      </c>
      <c r="C9" t="str">
        <f>IF(A9="","",VLOOKUP(A9,'Girls Scoring'!$B$2:$G$21,3,FALSE))</f>
        <v>Plainfield MS</v>
      </c>
      <c r="D9" s="31" t="str">
        <f>IF(A9="","",VLOOKUP(A9,'Girls Scoring'!$B$2:$G$21,5,FALSE))</f>
        <v>14:01.02</v>
      </c>
      <c r="E9" s="1"/>
      <c r="F9" s="1"/>
      <c r="G9" t="str">
        <f>IF(ISBLANK('Girls Rosters'!$G$2),"",IF(COUNTIF('Girls Scoring'!$D$2:$D$151,'Girls Rosters'!$G$2)&lt;5,"",'Girls Rosters'!$G$2))</f>
        <v>Plainfield MS</v>
      </c>
      <c r="H9" t="str">
        <f>IF(G9="","",VLOOKUP(3&amp;G9,'Girls Scoring'!$A$2:$G$151,5,FALSE))</f>
        <v>Olivia Burkmire</v>
      </c>
      <c r="I9">
        <f>IF(G9="","",VLOOKUP(3&amp;G9,'Girls Scoring'!$A$2:$G$151,7,FALSE))</f>
        <v>5</v>
      </c>
    </row>
    <row r="10" spans="1:15" x14ac:dyDescent="0.25">
      <c r="A10">
        <f>IF(COUNT('Girls Rosters'!$P$2:$P$151)&gt;COUNT($A$2:A9),A9+1,"")</f>
        <v>8</v>
      </c>
      <c r="B10" t="str">
        <f>IF(A10="","",VLOOKUP(A10,'Girls Scoring'!$B$2:$G$21,4,FALSE))</f>
        <v>Sarah Moore</v>
      </c>
      <c r="C10" t="str">
        <f>IF(A10="","",VLOOKUP(A10,'Girls Scoring'!$B$2:$G$21,3,FALSE))</f>
        <v>Plainfield MS</v>
      </c>
      <c r="D10" s="31" t="str">
        <f>IF(A10="","",VLOOKUP(A10,'Girls Scoring'!$B$2:$G$21,5,FALSE))</f>
        <v>14:28.26</v>
      </c>
      <c r="E10" s="1"/>
      <c r="F10" s="1"/>
      <c r="G10" t="str">
        <f>IF(ISBLANK('Girls Rosters'!$G$2),"",IF(COUNTIF('Girls Scoring'!$D$2:$D$151,'Girls Rosters'!$G$2)&lt;5,"",'Girls Rosters'!$G$2))</f>
        <v>Plainfield MS</v>
      </c>
      <c r="H10" t="str">
        <f>IF(G10="","",VLOOKUP(4&amp;G10,'Girls Scoring'!$A$2:$G$151,5,FALSE))</f>
        <v>Lizzie Tomaszewski</v>
      </c>
      <c r="I10">
        <f>IF(G10="","",VLOOKUP(4&amp;G10,'Girls Scoring'!$A$2:$G$151,7,FALSE))</f>
        <v>7</v>
      </c>
    </row>
    <row r="11" spans="1:15" x14ac:dyDescent="0.25">
      <c r="A11">
        <f>IF(COUNT('Girls Rosters'!$P$2:$P$151)&gt;COUNT($A$2:A10),A10+1,"")</f>
        <v>9</v>
      </c>
      <c r="B11" t="str">
        <f>IF(A11="","",VLOOKUP(A11,'Girls Scoring'!$B$2:$G$21,4,FALSE))</f>
        <v>Jasmine Heiney</v>
      </c>
      <c r="C11" t="str">
        <f>IF(A11="","",VLOOKUP(A11,'Girls Scoring'!$B$2:$G$21,3,FALSE))</f>
        <v>Greenwood MS</v>
      </c>
      <c r="D11" s="31" t="str">
        <f>IF(A11="","",VLOOKUP(A11,'Girls Scoring'!$B$2:$G$21,5,FALSE))</f>
        <v>14:29.84</v>
      </c>
      <c r="E11" s="1"/>
      <c r="F11" s="1"/>
      <c r="G11" t="str">
        <f>IF(ISBLANK('Girls Rosters'!$G$2),"",IF(COUNTIF('Girls Scoring'!$D$2:$D$151,'Girls Rosters'!$G$2)&lt;5,"",'Girls Rosters'!$G$2))</f>
        <v>Plainfield MS</v>
      </c>
      <c r="H11" t="str">
        <f>IF(G11="","",VLOOKUP(5&amp;G11,'Girls Scoring'!$A$2:$G$151,5,FALSE))</f>
        <v>Sarah Moore</v>
      </c>
      <c r="I11">
        <f>IF(G11="","",VLOOKUP(5&amp;G11,'Girls Scoring'!$A$2:$G$151,7,FALSE))</f>
        <v>8</v>
      </c>
    </row>
    <row r="12" spans="1:15" x14ac:dyDescent="0.25">
      <c r="A12">
        <f>IF(COUNT('Girls Rosters'!$P$2:$P$151)&gt;COUNT($A$2:A11),A11+1,"")</f>
        <v>10</v>
      </c>
      <c r="B12" t="str">
        <f>IF(A12="","",VLOOKUP(A12,'Girls Scoring'!$B$2:$G$21,4,FALSE))</f>
        <v>Ava Leininger</v>
      </c>
      <c r="C12" t="str">
        <f>IF(A12="","",VLOOKUP(A12,'Girls Scoring'!$B$2:$G$21,3,FALSE))</f>
        <v>Greenwood MS</v>
      </c>
      <c r="D12" s="31" t="str">
        <f>IF(A12="","",VLOOKUP(A12,'Girls Scoring'!$B$2:$G$21,5,FALSE))</f>
        <v>14:57.78</v>
      </c>
      <c r="E12" s="1"/>
      <c r="F12" t="str">
        <f>IF(SUM(I12:I16)=0,"",SUM(I12:I16))</f>
        <v/>
      </c>
      <c r="G12" t="str">
        <f>IF(ISBLANK('Girls Rosters'!$L$2),"",IF(COUNTIF('Girls Scoring'!$D$2:$D$151,'Girls Rosters'!$L$2)&lt;5,"",'Girls Rosters'!$L$2))</f>
        <v/>
      </c>
      <c r="H12" t="str">
        <f>IF(G12="","",VLOOKUP(1&amp;G12,'Girls Scoring'!$A$2:$G$151,5,FALSE))</f>
        <v/>
      </c>
      <c r="I12" t="str">
        <f>IF(G12="","",VLOOKUP(1&amp;G12,'Girls Scoring'!$A$2:$G$151,7,FALSE))</f>
        <v/>
      </c>
    </row>
    <row r="13" spans="1:15" x14ac:dyDescent="0.25">
      <c r="A13">
        <f>IF(COUNT('Girls Rosters'!$P$2:$P$151)&gt;COUNT($A$2:A12),A12+1,"")</f>
        <v>11</v>
      </c>
      <c r="B13" t="str">
        <f>IF(A13="","",VLOOKUP(A13,'Girls Scoring'!$B$2:$G$21,4,FALSE))</f>
        <v>Kaylee Stagner</v>
      </c>
      <c r="C13" t="str">
        <f>IF(A13="","",VLOOKUP(A13,'Girls Scoring'!$B$2:$G$21,3,FALSE))</f>
        <v>Plainfield MS</v>
      </c>
      <c r="D13" s="31" t="str">
        <f>IF(A13="","",VLOOKUP(A13,'Girls Scoring'!$B$2:$G$21,5,FALSE))</f>
        <v>14:58.39</v>
      </c>
      <c r="E13" s="1"/>
      <c r="F13" s="1"/>
      <c r="G13" t="str">
        <f>IF(ISBLANK('Girls Rosters'!$L$2),"",IF(COUNTIF('Girls Scoring'!$D$2:$D$151,'Girls Rosters'!$L$2)&lt;5,"",'Girls Rosters'!$L$2))</f>
        <v/>
      </c>
      <c r="H13" t="str">
        <f>IF(G13="","",VLOOKUP(2&amp;G13,'Girls Scoring'!$A$2:$G$151,5,FALSE))</f>
        <v/>
      </c>
      <c r="I13" t="str">
        <f>IF(G13="","",VLOOKUP(2&amp;G13,'Girls Scoring'!$A$2:$G$151,7,FALSE))</f>
        <v/>
      </c>
    </row>
    <row r="14" spans="1:15" x14ac:dyDescent="0.25">
      <c r="A14">
        <f>IF(COUNT('Girls Rosters'!$P$2:$P$151)&gt;COUNT($A$2:A13),A13+1,"")</f>
        <v>12</v>
      </c>
      <c r="B14" t="str">
        <f>IF(A14="","",VLOOKUP(A14,'Girls Scoring'!$B$2:$G$21,4,FALSE))</f>
        <v>Anna Buckner</v>
      </c>
      <c r="C14" t="str">
        <f>IF(A14="","",VLOOKUP(A14,'Girls Scoring'!$B$2:$G$21,3,FALSE))</f>
        <v>Plainfield MS</v>
      </c>
      <c r="D14" s="31" t="str">
        <f>IF(A14="","",VLOOKUP(A14,'Girls Scoring'!$B$2:$G$21,5,FALSE))</f>
        <v>15:05.40</v>
      </c>
      <c r="E14" s="1"/>
      <c r="F14" s="1"/>
      <c r="G14" t="str">
        <f>IF(ISBLANK('Girls Rosters'!$L$2),"",IF(COUNTIF('Girls Scoring'!$D$2:$D$151,'Girls Rosters'!$L$2)&lt;5,"",'Girls Rosters'!$L$2))</f>
        <v/>
      </c>
      <c r="H14" t="str">
        <f>IF(G14="","",VLOOKUP(3&amp;G14,'Girls Scoring'!$A$2:$G$151,5,FALSE))</f>
        <v/>
      </c>
      <c r="I14" t="str">
        <f>IF(G14="","",VLOOKUP(3&amp;G14,'Girls Scoring'!$A$2:$G$151,7,FALSE))</f>
        <v/>
      </c>
    </row>
    <row r="15" spans="1:15" x14ac:dyDescent="0.25">
      <c r="A15">
        <f>IF(COUNT('Girls Rosters'!$P$2:$P$151)&gt;COUNT($A$2:A14),A14+1,"")</f>
        <v>13</v>
      </c>
      <c r="B15" t="str">
        <f>IF(A15="","",VLOOKUP(A15,'Girls Scoring'!$B$2:$G$21,4,FALSE))</f>
        <v>Araya Smith</v>
      </c>
      <c r="C15" t="str">
        <f>IF(A15="","",VLOOKUP(A15,'Girls Scoring'!$B$2:$G$21,3,FALSE))</f>
        <v>Plainfield MS</v>
      </c>
      <c r="D15" s="31" t="str">
        <f>IF(A15="","",VLOOKUP(A15,'Girls Scoring'!$B$2:$G$21,5,FALSE))</f>
        <v>15:19.16</v>
      </c>
      <c r="E15" s="1"/>
      <c r="F15" s="1"/>
      <c r="G15" t="str">
        <f>IF(ISBLANK('Girls Rosters'!$L$2),"",IF(COUNTIF('Girls Scoring'!$D$2:$D$151,'Girls Rosters'!$L$2)&lt;5,"",'Girls Rosters'!$L$2))</f>
        <v/>
      </c>
      <c r="H15" t="str">
        <f>IF(G15="","",VLOOKUP(4&amp;G15,'Girls Scoring'!$A$2:$G$151,5,FALSE))</f>
        <v/>
      </c>
      <c r="I15" t="str">
        <f>IF(G15="","",VLOOKUP(4&amp;G15,'Girls Scoring'!$A$2:$G$151,7,FALSE))</f>
        <v/>
      </c>
    </row>
    <row r="16" spans="1:15" x14ac:dyDescent="0.25">
      <c r="A16">
        <f>IF(COUNT('Girls Rosters'!$P$2:$P$151)&gt;COUNT($A$2:A15),A15+1,"")</f>
        <v>14</v>
      </c>
      <c r="B16" t="str">
        <f>IF(A16="","",VLOOKUP(A16,'Girls Scoring'!$B$2:$G$21,4,FALSE))</f>
        <v>Elizabeth Angle</v>
      </c>
      <c r="C16" t="str">
        <f>IF(A16="","",VLOOKUP(A16,'Girls Scoring'!$B$2:$G$21,3,FALSE))</f>
        <v>Plainfield MS</v>
      </c>
      <c r="D16" s="31" t="str">
        <f>IF(A16="","",VLOOKUP(A16,'Girls Scoring'!$B$2:$G$21,5,FALSE))</f>
        <v>15:23.48</v>
      </c>
      <c r="E16" s="1"/>
      <c r="F16" s="1"/>
      <c r="G16" t="str">
        <f>IF(ISBLANK('Girls Rosters'!$L$2),"",IF(COUNTIF('Girls Scoring'!$D$2:$D$151,'Girls Rosters'!$L$2)&lt;5,"",'Girls Rosters'!$L$2))</f>
        <v/>
      </c>
      <c r="H16" t="str">
        <f>IF(G16="","",VLOOKUP(5&amp;G16,'Girls Scoring'!$A$2:$G$151,5,FALSE))</f>
        <v/>
      </c>
      <c r="I16" t="str">
        <f>IF(G16="","",VLOOKUP(5&amp;G16,'Girls Scoring'!$A$2:$G$151,7,FALSE))</f>
        <v/>
      </c>
    </row>
    <row r="17" spans="1:6" x14ac:dyDescent="0.25">
      <c r="A17">
        <f>IF(COUNT('Girls Rosters'!$P$2:$P$151)&gt;COUNT($A$2:A16),A16+1,"")</f>
        <v>15</v>
      </c>
      <c r="B17" t="str">
        <f>IF(A17="","",VLOOKUP(A17,'Girls Scoring'!$B$2:$G$21,4,FALSE))</f>
        <v>Mackenzie VanBibber</v>
      </c>
      <c r="C17" t="str">
        <f>IF(A17="","",VLOOKUP(A17,'Girls Scoring'!$B$2:$G$21,3,FALSE))</f>
        <v>Plainfield MS</v>
      </c>
      <c r="D17" s="31" t="str">
        <f>IF(A17="","",VLOOKUP(A17,'Girls Scoring'!$B$2:$G$21,5,FALSE))</f>
        <v>15:24.02</v>
      </c>
      <c r="E17" s="1"/>
      <c r="F17" s="1"/>
    </row>
    <row r="18" spans="1:6" x14ac:dyDescent="0.25">
      <c r="A18">
        <f>IF(COUNT('Girls Rosters'!$P$2:$P$151)&gt;COUNT($A$2:A17),A17+1,"")</f>
        <v>16</v>
      </c>
      <c r="B18" t="str">
        <f>IF(A18="","",VLOOKUP(A18,'Girls Scoring'!$B$2:$G$21,4,FALSE))</f>
        <v>Zoe Ramey</v>
      </c>
      <c r="C18" t="str">
        <f>IF(A18="","",VLOOKUP(A18,'Girls Scoring'!$B$2:$G$21,3,FALSE))</f>
        <v>Greenwood MS</v>
      </c>
      <c r="D18" s="31" t="str">
        <f>IF(A18="","",VLOOKUP(A18,'Girls Scoring'!$B$2:$G$21,5,FALSE))</f>
        <v>15:26.04</v>
      </c>
      <c r="E18" s="1"/>
      <c r="F18" s="1"/>
    </row>
    <row r="19" spans="1:6" x14ac:dyDescent="0.25">
      <c r="A19">
        <f>IF(COUNT('Girls Rosters'!$P$2:$P$151)&gt;COUNT($A$2:A18),A18+1,"")</f>
        <v>17</v>
      </c>
      <c r="B19" t="str">
        <f>IF(A19="","",VLOOKUP(A19,'Girls Scoring'!$B$2:$G$21,4,FALSE))</f>
        <v>Haley Honey</v>
      </c>
      <c r="C19" t="str">
        <f>IF(A19="","",VLOOKUP(A19,'Girls Scoring'!$B$2:$G$21,3,FALSE))</f>
        <v>Plainfield MS</v>
      </c>
      <c r="D19" s="31" t="str">
        <f>IF(A19="","",VLOOKUP(A19,'Girls Scoring'!$B$2:$G$21,5,FALSE))</f>
        <v>15:39.40</v>
      </c>
      <c r="E19" s="1"/>
      <c r="F19" s="1"/>
    </row>
    <row r="20" spans="1:6" x14ac:dyDescent="0.25">
      <c r="A20">
        <f>IF(COUNT('Girls Rosters'!$P$2:$P$151)&gt;COUNT($A$2:A19),A19+1,"")</f>
        <v>18</v>
      </c>
      <c r="B20" t="str">
        <f>IF(A20="","",VLOOKUP(A20,'Girls Scoring'!$B$2:$G$21,4,FALSE))</f>
        <v>Addy Brooks</v>
      </c>
      <c r="C20" t="str">
        <f>IF(A20="","",VLOOKUP(A20,'Girls Scoring'!$B$2:$G$21,3,FALSE))</f>
        <v>Greenwood MS</v>
      </c>
      <c r="D20" s="31" t="str">
        <f>IF(A20="","",VLOOKUP(A20,'Girls Scoring'!$B$2:$G$21,5,FALSE))</f>
        <v>15:40.26</v>
      </c>
      <c r="E20" s="1"/>
      <c r="F20" s="1"/>
    </row>
    <row r="21" spans="1:6" x14ac:dyDescent="0.25">
      <c r="A21">
        <f>IF(COUNT('Girls Rosters'!$P$2:$P$151)&gt;COUNT($A$2:A20),A20+1,"")</f>
        <v>19</v>
      </c>
      <c r="B21" t="str">
        <f>IF(A21="","",VLOOKUP(A21,'Girls Scoring'!$B$2:$G$21,4,FALSE))</f>
        <v>Ashlyn White</v>
      </c>
      <c r="C21" t="str">
        <f>IF(A21="","",VLOOKUP(A21,'Girls Scoring'!$B$2:$G$21,3,FALSE))</f>
        <v>Plainfield MS</v>
      </c>
      <c r="D21" s="31" t="str">
        <f>IF(A21="","",VLOOKUP(A21,'Girls Scoring'!$B$2:$G$21,5,FALSE))</f>
        <v>15:49.29</v>
      </c>
      <c r="E21" s="1"/>
      <c r="F21" s="1"/>
    </row>
    <row r="22" spans="1:6" x14ac:dyDescent="0.25">
      <c r="A22">
        <f>IF(COUNT('Girls Rosters'!$P$2:$P$151)&gt;COUNT($A$2:A21),A21+1,"")</f>
        <v>20</v>
      </c>
      <c r="B22" t="str">
        <f>IF(A22="","",VLOOKUP(A22,'Girls Scoring'!$B$2:$G$21,4,FALSE))</f>
        <v>Lindsay Duffer</v>
      </c>
      <c r="C22" t="str">
        <f>IF(A22="","",VLOOKUP(A22,'Girls Scoring'!$B$2:$G$21,3,FALSE))</f>
        <v>Plainfield MS</v>
      </c>
      <c r="D22" s="31" t="str">
        <f>IF(A22="","",VLOOKUP(A22,'Girls Scoring'!$B$2:$G$21,5,FALSE))</f>
        <v>15:55.60</v>
      </c>
      <c r="E22" s="1"/>
      <c r="F22" s="1"/>
    </row>
  </sheetData>
  <sheetProtection password="C6FC" sheet="1" objects="1" scenarios="1" selectLockedCell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Boys Rosters</vt:lpstr>
      <vt:lpstr>Boys Scoring</vt:lpstr>
      <vt:lpstr>Boys Results</vt:lpstr>
      <vt:lpstr>Girls Rosters</vt:lpstr>
      <vt:lpstr>Girls Scoring</vt:lpstr>
      <vt:lpstr>Girls Results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mattdaelh@gmail.com</dc:creator>
  <cp:lastModifiedBy>Melissa Lincourt</cp:lastModifiedBy>
  <cp:lastPrinted>2015-09-02T01:57:30Z</cp:lastPrinted>
  <dcterms:created xsi:type="dcterms:W3CDTF">2015-08-18T01:49:47Z</dcterms:created>
  <dcterms:modified xsi:type="dcterms:W3CDTF">2015-09-10T11:49:21Z</dcterms:modified>
</cp:coreProperties>
</file>